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46858797-0BA3-4FD7-976E-1F1BE07C85E7}" xr6:coauthVersionLast="47" xr6:coauthVersionMax="47" xr10:uidLastSave="{00000000-0000-0000-0000-000000000000}"/>
  <bookViews>
    <workbookView xWindow="-110" yWindow="-110" windowWidth="19420" windowHeight="10420" xr2:uid="{F6364FC4-C68D-4EB6-B072-B5DA93624334}"/>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6" i="1" l="1"/>
  <c r="E6" i="1"/>
  <c r="E65" i="1"/>
  <c r="E97" i="1"/>
  <c r="E123" i="1"/>
  <c r="E144" i="1"/>
  <c r="E158" i="1"/>
  <c r="E185" i="1"/>
  <c r="E186" i="1"/>
  <c r="E187" i="1"/>
  <c r="E197" i="1"/>
  <c r="E202" i="1"/>
  <c r="E205" i="1"/>
  <c r="E229" i="1"/>
  <c r="E231" i="1"/>
  <c r="E242" i="1"/>
</calcChain>
</file>

<file path=xl/sharedStrings.xml><?xml version="1.0" encoding="utf-8"?>
<sst xmlns="http://schemas.openxmlformats.org/spreadsheetml/2006/main" count="1376" uniqueCount="684">
  <si>
    <t>Councillor's Name</t>
  </si>
  <si>
    <t>Division</t>
  </si>
  <si>
    <t>Recipient of the grant</t>
  </si>
  <si>
    <t>Purpose of expenditure</t>
  </si>
  <si>
    <t>Spend</t>
  </si>
  <si>
    <t>District</t>
  </si>
  <si>
    <t>Aspinell</t>
  </si>
  <si>
    <t xml:space="preserve">Brentwood North </t>
  </si>
  <si>
    <t>Bentley District Village Club</t>
  </si>
  <si>
    <t>CCTV in the outdoor area/hall/rear entrance, plus LED lighting in the Hall and Snooker room.</t>
  </si>
  <si>
    <t>Brentwood</t>
  </si>
  <si>
    <t>Ball and Buckley</t>
  </si>
  <si>
    <t xml:space="preserve">Wickford Crouch </t>
  </si>
  <si>
    <t>Wickford in Bloom</t>
  </si>
  <si>
    <t>Basildon</t>
  </si>
  <si>
    <t>Friends of Wickford Memorial Park</t>
  </si>
  <si>
    <t>To contribute to the purchase of trees and plants for the creation of a reflection garden in the Memorial Park.</t>
  </si>
  <si>
    <t>Wickford and Runwell Parochial Church Council</t>
  </si>
  <si>
    <t>To contribute towards the costs of staging an Arts Festival in Wickford in 2023.</t>
  </si>
  <si>
    <t>Wickford Town Council</t>
  </si>
  <si>
    <t>Shotgate Parish Council</t>
  </si>
  <si>
    <t>Barber</t>
  </si>
  <si>
    <t>Constable</t>
  </si>
  <si>
    <t>Suffolk County Council as legal host for Dedham Vale Area of Outstanding Natural Beauty</t>
  </si>
  <si>
    <t>Colchester</t>
  </si>
  <si>
    <t>Fordham Parish Council, Wormingford Parish Council and Aldham Parish Council</t>
  </si>
  <si>
    <t>To fund the installation of the Speed Indicator Devices (SIDs) purchased with last year’s Locality Funding</t>
  </si>
  <si>
    <t>Great Tey Primary School</t>
  </si>
  <si>
    <t>To fund sustainable and outdoor learning facilities. Learning play equipment and seating.</t>
  </si>
  <si>
    <t>Wakes Colne Parish Council</t>
  </si>
  <si>
    <t>To purchase a Speed Indicator Device (SID) complying with Essex County Council Highway's devolution policy.</t>
  </si>
  <si>
    <t>Langham Parish Council</t>
  </si>
  <si>
    <t>To purchase a Speed Indicator Device (SID).</t>
  </si>
  <si>
    <t>Great Horkesley Parish Council</t>
  </si>
  <si>
    <t>Bishop William Ward School</t>
  </si>
  <si>
    <t>To replace/fix the bike shed at the school.</t>
  </si>
  <si>
    <t xml:space="preserve">Marks Tey Parish Council </t>
  </si>
  <si>
    <t>To purchase bicycle storage for the parish.</t>
  </si>
  <si>
    <t>Barker</t>
  </si>
  <si>
    <t>Dunmow</t>
  </si>
  <si>
    <t>Hatfield Broad Oak Youth FC</t>
  </si>
  <si>
    <t>Purchase equipment to encourage girls to participate in sports activities.</t>
  </si>
  <si>
    <t>Uttlesford</t>
  </si>
  <si>
    <t>Hatfield Broad Oak Youth Football Club</t>
  </si>
  <si>
    <t>Dunmow Scout Group</t>
  </si>
  <si>
    <t>To remove trees to make the area safe and to replace broken fencing.</t>
  </si>
  <si>
    <t>Hatfield Heath URC</t>
  </si>
  <si>
    <t>To purchase a dishwasher for the Hall.</t>
  </si>
  <si>
    <t>Little Canfield Parish Council</t>
  </si>
  <si>
    <t>High Roding Parochial Church Council</t>
  </si>
  <si>
    <t>Great Dunmow Community Big Voices</t>
  </si>
  <si>
    <t>This is to purchase speakers and sound equipment to enable the Group to sing at more venues such as care homes, Town events etc.</t>
  </si>
  <si>
    <t>High Easter Village Hall</t>
  </si>
  <si>
    <t>Refurbishment of disabled toilet at Village Hall.</t>
  </si>
  <si>
    <t>Great Canfield Church</t>
  </si>
  <si>
    <t>Repairs to the Lych gate at the Church.</t>
  </si>
  <si>
    <t>999 Squadron Air Cadets</t>
  </si>
  <si>
    <t>Equipment to enable cadets to gain their Duke of Edinburgh Awards.</t>
  </si>
  <si>
    <t>Dunmow Theatre Company</t>
  </si>
  <si>
    <t>Hall hire for meetings and rehearsals.</t>
  </si>
  <si>
    <t xml:space="preserve">Essex Highways </t>
  </si>
  <si>
    <t>To fund a speed survey in the vicinity of Rodings Primary, Leaden Roding, where concerns were raised by the Police about excess speeds.</t>
  </si>
  <si>
    <t xml:space="preserve">
Stanway and Pyefleet</t>
  </si>
  <si>
    <t xml:space="preserve">Bentley </t>
  </si>
  <si>
    <t>Fingringhoe Parish Council</t>
  </si>
  <si>
    <t>Replace old signage.</t>
  </si>
  <si>
    <t>Rowhedge Allotment Association</t>
  </si>
  <si>
    <t xml:space="preserve">Purchase of security equipment/camera for community allotments. </t>
  </si>
  <si>
    <t>Copford with Easthorpe Parish Council</t>
  </si>
  <si>
    <t>Contributions towards the cost of providing a basketball surface on Queenberry field.</t>
  </si>
  <si>
    <t>Blackwell</t>
  </si>
  <si>
    <t>Canvey East</t>
  </si>
  <si>
    <t xml:space="preserve">Canvey Island Town Council  </t>
  </si>
  <si>
    <t>Purchase a gazebo and PA system to use during community engagement events.</t>
  </si>
  <si>
    <t>Castle Point</t>
  </si>
  <si>
    <t>Blackwell and May</t>
  </si>
  <si>
    <t xml:space="preserve">Canvey East and Canvey West </t>
  </si>
  <si>
    <t>Canvey Island Town Council</t>
  </si>
  <si>
    <t xml:space="preserve">Save the bee campaign through local schools. Purchase of seed, banners, posters and 'save the bee' bags. </t>
  </si>
  <si>
    <t>CASTLE POINT AND DISTRICT PHOENIX CLUB FOR THE DISABLED Reg charity 1078559</t>
  </si>
  <si>
    <t>Towards cost of new sound equipment for the Club.</t>
  </si>
  <si>
    <t xml:space="preserve">ECC Library service </t>
  </si>
  <si>
    <t>CISCA House</t>
  </si>
  <si>
    <t>Contribution towards new kitchen equipment and installation water heater.</t>
  </si>
  <si>
    <t>Bowers-Flint</t>
  </si>
  <si>
    <t>Bocking</t>
  </si>
  <si>
    <t>Mencap Braintree</t>
  </si>
  <si>
    <t>Replace larder freezer.</t>
  </si>
  <si>
    <t>Braintree</t>
  </si>
  <si>
    <t>Butland</t>
  </si>
  <si>
    <t xml:space="preserve">
Three Fields with Great Notley</t>
  </si>
  <si>
    <t>Great Bardfield Parish Council</t>
  </si>
  <si>
    <t>Royal British Legion - Finchingfield &amp; District</t>
  </si>
  <si>
    <t>Addition of silhouettes to enhance the Finchingfield War memorial.</t>
  </si>
  <si>
    <t>1st Rayne Scout Group</t>
  </si>
  <si>
    <t>To replace a petrol lawnmower.</t>
  </si>
  <si>
    <t>Cory</t>
  </si>
  <si>
    <t>Wivenhoe St Andrew</t>
  </si>
  <si>
    <t>Wivenhoe Town Council</t>
  </si>
  <si>
    <t>The Youth Hub project; the funding will go towards the physical structure, creating a small hub. Funding will be matched by Wivenhoe Town Council and some Youth Strategy Group funding.</t>
  </si>
  <si>
    <t>Together We Grow</t>
  </si>
  <si>
    <t>Install outdoor education facilities based around edible landscapes to include, veg garden, poly tunnels, water harvesting measure, Orchard, increased Woodland - all on site at Unity Primary Academy.</t>
  </si>
  <si>
    <t xml:space="preserve">Wivenhoe Town Council </t>
  </si>
  <si>
    <t>Flooring for Wivenhoe Youth Hub.</t>
  </si>
  <si>
    <t>Contribution towards the cost of the King George V Park – Lighting project.</t>
  </si>
  <si>
    <t>Unity Primary School</t>
  </si>
  <si>
    <t>Unity School Outdoor Classroom Project Staffing costs.</t>
  </si>
  <si>
    <t>Crow</t>
  </si>
  <si>
    <t xml:space="preserve">
Parsons Heath and East Gates</t>
  </si>
  <si>
    <t>Roach Vale Primary School</t>
  </si>
  <si>
    <t>Replacement of an embankment slide in the school grounds.</t>
  </si>
  <si>
    <t>Friars Grove Primary School</t>
  </si>
  <si>
    <t>Area for the children to grow flowers and vegetables and to purchase wooden borders, seeds, stalls, planters, tools etc.</t>
  </si>
  <si>
    <t>Cunningham</t>
  </si>
  <si>
    <t>Braintree Town</t>
  </si>
  <si>
    <t xml:space="preserve">Braintree District Council </t>
  </si>
  <si>
    <t xml:space="preserve">To fund a shrub/planted area on ECC land adjacent to the highway on Manor Street, in Braintree Town.
</t>
  </si>
  <si>
    <t>Deakin</t>
  </si>
  <si>
    <t>Chelmsford West</t>
  </si>
  <si>
    <t>After School ( and holiday) Craft Club</t>
  </si>
  <si>
    <t>To purchase art supplies, bird feeder kits and flowerpots.</t>
  </si>
  <si>
    <t>Chelmsford</t>
  </si>
  <si>
    <t>Widford Parish, Come and Play - for Deaf Children 0-13yrs</t>
  </si>
  <si>
    <t>Replacement and additional play equipment for deaf children and their siblings.</t>
  </si>
  <si>
    <t>Widford Community Cafe and Soft Play</t>
  </si>
  <si>
    <t xml:space="preserve">To replace table cloths and milk frother and provide additional soft play shapes. </t>
  </si>
  <si>
    <t>Widford Youth Group</t>
  </si>
  <si>
    <t>To take a group of 15 local young people (who otherwise may not get a break away) aged between 8-15 to attend an overnight festival in Upminster and pay for their evening meal.</t>
  </si>
  <si>
    <t>Widford Parish PCC for the Community Cafe CHS</t>
  </si>
  <si>
    <t xml:space="preserve">To support vulnerable people and families in the community - free hot drinks/snacks, Christmas meals and small presents, slow cookers, blankets etc </t>
  </si>
  <si>
    <t>Tile Kiln Church Cafe</t>
  </si>
  <si>
    <t>To support vulnerable people and families in the community - free hot drinks/snacks, Christmas meals and small presents, slow cookers, blankets etc</t>
  </si>
  <si>
    <t xml:space="preserve">Tile Kiln Church Youth Group </t>
  </si>
  <si>
    <t>Purchase a defibrillator and lockable cabinet.</t>
  </si>
  <si>
    <t>Widford Parish Craft Club</t>
  </si>
  <si>
    <t>Jubilee Community Cafe</t>
  </si>
  <si>
    <t>Durham</t>
  </si>
  <si>
    <t xml:space="preserve">
Heybridge and Tollesbury</t>
  </si>
  <si>
    <t>Little Totham Parish Council</t>
  </si>
  <si>
    <t>Maldon</t>
  </si>
  <si>
    <t>Wickham Bishops Library Users Group</t>
  </si>
  <si>
    <t>Funding for folding furniture for use of the library users group in Wickham Bishops.</t>
  </si>
  <si>
    <t>Tolleshunt D'Arcy First Responders</t>
  </si>
  <si>
    <t>To fund a first responder group be set up to provide emergency care including the purchase of  a full equipment kit bag that includes an AED and CPR items.</t>
  </si>
  <si>
    <t>Egan</t>
  </si>
  <si>
    <t>Thundersley</t>
  </si>
  <si>
    <t>Castle Point Borough Council</t>
  </si>
  <si>
    <t>Wildflower bed, interpretation board and seating in Tarpots Recreation Grounds, Thundersley.</t>
  </si>
  <si>
    <t>Thundersley Congregational Church</t>
  </si>
  <si>
    <t>To refurbish a number of food pantries and libraries in the Thundersley Village area.</t>
  </si>
  <si>
    <t>Fleming</t>
  </si>
  <si>
    <t>Purleigh Community Shop Ltd</t>
  </si>
  <si>
    <t>To purchase an infra-red heater for one of the outbuildings which is used to host Music Man and other community events in bad weather.  The outbuilding is also used by the volunteers to pack up the weekly orders for customers and is very cold in winter.</t>
  </si>
  <si>
    <t>North Fambridge Village Hall Management Committee</t>
  </si>
  <si>
    <t>To part fund the installation of new fire exit, ramp and gates from the Village Hall.</t>
  </si>
  <si>
    <t>Maldon Town Council</t>
  </si>
  <si>
    <t>To assist with the foodbank work at St Peters Hospital Cafe - specifically to help with period poverty by the purchase of sanitary products.</t>
  </si>
  <si>
    <t>Woodham Walter Allotment Association</t>
  </si>
  <si>
    <t>To fund the installation of fencing for the allotment.</t>
  </si>
  <si>
    <t>The Maeldune Trust</t>
  </si>
  <si>
    <t>To contribute to the cost of developing and launching a new website which is more accessible to visitors with hearing and sight impairments with the addition of a booking facility for events and to make donations.</t>
  </si>
  <si>
    <t>Foley</t>
  </si>
  <si>
    <t>Thaxted</t>
  </si>
  <si>
    <t>Little Easton Parish Council</t>
  </si>
  <si>
    <t>Felsted Parish Council</t>
  </si>
  <si>
    <t>Purchase a new large capacity enclosed public litter bin to be located by the main play area in Felsted.</t>
  </si>
  <si>
    <t>Gadd</t>
  </si>
  <si>
    <t>Saffron Walden</t>
  </si>
  <si>
    <t>Great Chesterford Parish Council</t>
  </si>
  <si>
    <t>1st Chesterford Scout Group</t>
  </si>
  <si>
    <t>Purchase of fittings for the toilet provision within the 1st Chesterford Scout hut.</t>
  </si>
  <si>
    <t>Wendens Ambo Village Hall</t>
  </si>
  <si>
    <t>To install planters, picnic tables, shrubs, plants, fruit trees etc in Pilgrim Close, Great Chesterford.</t>
  </si>
  <si>
    <t>Langley Parish Council</t>
  </si>
  <si>
    <t>Purchase new play equipment for village playground.</t>
  </si>
  <si>
    <t>Littlebury Parochial Church Council</t>
  </si>
  <si>
    <t>To procure a replacement storage shed to replaces two old smaller sheds behind the church.</t>
  </si>
  <si>
    <t>Chrishall Parish Council</t>
  </si>
  <si>
    <t>Arkesden Parish Council</t>
  </si>
  <si>
    <t xml:space="preserve">Replacement bench to be installed on the corner of Wicken Road/Poore Street and Clatterbury Lane. </t>
  </si>
  <si>
    <t>Garnett</t>
  </si>
  <si>
    <t>Harlow North</t>
  </si>
  <si>
    <t>Fawbert &amp; Barnard Primary School</t>
  </si>
  <si>
    <t>To purchase scooter storage pods.</t>
  </si>
  <si>
    <t>Goggin</t>
  </si>
  <si>
    <t>Brightlingsea</t>
  </si>
  <si>
    <t>Alresford Parish Council</t>
  </si>
  <si>
    <t>Tendring</t>
  </si>
  <si>
    <t>Brightlingsea Town Council</t>
  </si>
  <si>
    <t>Thorrington Parish Council.</t>
  </si>
  <si>
    <t>To provide four additional recycled plastic benches on the Thorrington playing field.</t>
  </si>
  <si>
    <t>Goldman</t>
  </si>
  <si>
    <t>Chelmsford Central</t>
  </si>
  <si>
    <t>ECC, Youth Service</t>
  </si>
  <si>
    <t>To part fund a project being run by the ECC Youth Service.</t>
  </si>
  <si>
    <t>ECC purchase</t>
  </si>
  <si>
    <t>Purchase of banner to advertise the new park and stride arrangement between Moulsham schools and Tesco.</t>
  </si>
  <si>
    <t>Scooter pods to park and store scooters safely at Moulsham Junior School, Chelmsford.</t>
  </si>
  <si>
    <t>Chelmsford CVS</t>
  </si>
  <si>
    <t>Gooding</t>
  </si>
  <si>
    <t>Stansted</t>
  </si>
  <si>
    <t>Manuden Parish Council</t>
  </si>
  <si>
    <t>Provision of a safe store for the Parish Records currently at risk of deterioration.</t>
  </si>
  <si>
    <t>Newport Parish Council</t>
  </si>
  <si>
    <t>Contribution towards a defibrillator in Newport.</t>
  </si>
  <si>
    <t>Touch Point</t>
  </si>
  <si>
    <t>Exterior noticeboard and 8 trolleys for storage, movement and advertising of the touchpoint foodshare project.</t>
  </si>
  <si>
    <t>Grundy</t>
  </si>
  <si>
    <t>Stock</t>
  </si>
  <si>
    <t>Stock C of E Primary School</t>
  </si>
  <si>
    <t>Funding to replace and install the screen and sound system in the school hall.</t>
  </si>
  <si>
    <t>Guglielmi</t>
  </si>
  <si>
    <t>Tendring Rural West</t>
  </si>
  <si>
    <t>The Manifest Theatre</t>
  </si>
  <si>
    <t xml:space="preserve">Contribution to the purchase of a new lighting control desk. </t>
  </si>
  <si>
    <t>Hardware and Souter</t>
  </si>
  <si>
    <t xml:space="preserve">Harlow West </t>
  </si>
  <si>
    <t>The Chocolate Run</t>
  </si>
  <si>
    <t>Contribution towards refurbishing the kitchen.</t>
  </si>
  <si>
    <t>Harlow</t>
  </si>
  <si>
    <t>Phoenix Community Kitchen</t>
  </si>
  <si>
    <t xml:space="preserve">To fund the purchase of ovens and utensils for the Phoenix Community Kitchen. </t>
  </si>
  <si>
    <t>Changing Lives</t>
  </si>
  <si>
    <t>To purchase sports equipment for continuing work within Schools, community outreach, Hub multi-sports classes, street cricket sessions, community events and young offenders programs.</t>
  </si>
  <si>
    <t>Royal British Legion - Harlow Branch</t>
  </si>
  <si>
    <t>To buy a replacement flagpole, which blew down in the gales.</t>
  </si>
  <si>
    <t>Harlow Synagogue</t>
  </si>
  <si>
    <t xml:space="preserve">To refurbish disabled toilets. </t>
  </si>
  <si>
    <t>Rainbow Services</t>
  </si>
  <si>
    <t>To purchase new IT equipment for the Rainbow Services Team.</t>
  </si>
  <si>
    <t>Harlow District Scouts</t>
  </si>
  <si>
    <t>Groundwork East</t>
  </si>
  <si>
    <t>Funding to support the purchase of 100 grow bags for families in Harlow West Division.</t>
  </si>
  <si>
    <t>Harlow District Council</t>
  </si>
  <si>
    <t>To fund the planting of four semi-mature trees next to Berecroft Estate, with associated protection.</t>
  </si>
  <si>
    <t>Harris</t>
  </si>
  <si>
    <t>Maypole</t>
  </si>
  <si>
    <t>Shrub End residents Association</t>
  </si>
  <si>
    <t xml:space="preserve">Colchester Borough Council </t>
  </si>
  <si>
    <t xml:space="preserve">Abbey Field Garden Project </t>
  </si>
  <si>
    <t>Berechurch Youth club</t>
  </si>
  <si>
    <t>Hedley</t>
  </si>
  <si>
    <t xml:space="preserve">
Billericay and Burstead</t>
  </si>
  <si>
    <t>Norsey Wood Society</t>
  </si>
  <si>
    <t xml:space="preserve">Havens Hospices </t>
  </si>
  <si>
    <t>Henderson</t>
  </si>
  <si>
    <t>Harwich</t>
  </si>
  <si>
    <t>Essex Community Foundation</t>
  </si>
  <si>
    <t>Henry</t>
  </si>
  <si>
    <t xml:space="preserve">
Laindon Park and Fryerns</t>
  </si>
  <si>
    <t>Dunton Court Residents Association</t>
  </si>
  <si>
    <t xml:space="preserve">Honeywood </t>
  </si>
  <si>
    <t xml:space="preserve">Clacton West </t>
  </si>
  <si>
    <t>Jaywick Sands Revival</t>
  </si>
  <si>
    <t>United Reformed Church</t>
  </si>
  <si>
    <t>The purchase and installation of defibrillator at the church.</t>
  </si>
  <si>
    <t>Tendring District Council</t>
  </si>
  <si>
    <t>Clean out all the drainage in all fifteen streets off Broadway, Jaywick Sands.</t>
  </si>
  <si>
    <t>Johnson</t>
  </si>
  <si>
    <t xml:space="preserve">Harlow South East </t>
  </si>
  <si>
    <t>Potter Street Academy</t>
  </si>
  <si>
    <t>Pear Tree Mead Academy</t>
  </si>
  <si>
    <t>William Martin Schools</t>
  </si>
  <si>
    <t xml:space="preserve">To support the project for an outdoor sensory garden and science area, a picnic area and an allotment for the use of children, their families and the wider local church community.
sensory garden to have a wild flower beds, herb beds, bug hotels and bird houses, bird feeders and a sensory path.
</t>
  </si>
  <si>
    <t>Holy Cross Catholic Primary Academy</t>
  </si>
  <si>
    <t>Jowers</t>
  </si>
  <si>
    <t>Mersea and Tiptree</t>
  </si>
  <si>
    <t>Messing cum Inworth Parish Council</t>
  </si>
  <si>
    <t>Layer Marney Parish Meeting</t>
  </si>
  <si>
    <t xml:space="preserve">Freedom Boat Adventures </t>
  </si>
  <si>
    <t>Kane</t>
  </si>
  <si>
    <t xml:space="preserve">Waltham Abbey </t>
  </si>
  <si>
    <t>Hillhouse C of E Primary school</t>
  </si>
  <si>
    <t>Epping Forest</t>
  </si>
  <si>
    <t>King</t>
  </si>
  <si>
    <t xml:space="preserve">
Mile End and Highwoods</t>
  </si>
  <si>
    <t>New Growth Ministry (Make Lunch Myland)</t>
  </si>
  <si>
    <t>St Johns and Highwoods Community Centre</t>
  </si>
  <si>
    <t>Trinity School</t>
  </si>
  <si>
    <t xml:space="preserve">Environmental and recycling work led by the School's Eco-Committee. From split recycling bins to planting and gardening equipment and saplings as a contribution to the late Queen’s Green Canopy, on the new school's site. </t>
  </si>
  <si>
    <t>First Steps</t>
  </si>
  <si>
    <t>Queen Boudica Primary School</t>
  </si>
  <si>
    <t>Land</t>
  </si>
  <si>
    <t xml:space="preserve">
Tendring Rural East</t>
  </si>
  <si>
    <t>Sandys Farm</t>
  </si>
  <si>
    <t>Little Oakley Parish Council</t>
  </si>
  <si>
    <t>To provide a grant for the clearance of a site being leased by Essex County Council and to fund adequate play equipment for a new play area for young children.</t>
  </si>
  <si>
    <t>Veterans Breakfast Club</t>
  </si>
  <si>
    <t>Weeley Residents Association</t>
  </si>
  <si>
    <t>To support ongoing activities and events, the money is to be used for re-usable, eco-friendly cutlery, plates, utensils, cups.</t>
  </si>
  <si>
    <t>Land and Honeywood</t>
  </si>
  <si>
    <t xml:space="preserve">
Tendring Rural East and Clacton West</t>
  </si>
  <si>
    <t xml:space="preserve">CAB Tendring - Melanie Hammond </t>
  </si>
  <si>
    <t>Lissimore</t>
  </si>
  <si>
    <t>Drury</t>
  </si>
  <si>
    <t>Peabody</t>
  </si>
  <si>
    <t>Friends of Lexden Primary School</t>
  </si>
  <si>
    <t>Purchase of books for school library.</t>
  </si>
  <si>
    <t>Plume Avenue Church</t>
  </si>
  <si>
    <t xml:space="preserve">To purchase furniture for the Warm Welcome Hub. </t>
  </si>
  <si>
    <t>Louis</t>
  </si>
  <si>
    <t xml:space="preserve">
Witham Southern</t>
  </si>
  <si>
    <t>ECC Place Services</t>
  </si>
  <si>
    <t>Hatfield Peverel Community Association</t>
  </si>
  <si>
    <t>Hatfield Peverel Parish Council</t>
  </si>
  <si>
    <t xml:space="preserve">Lumley  </t>
  </si>
  <si>
    <t xml:space="preserve">Rayleigh South </t>
  </si>
  <si>
    <t>Men in Sheds Rayleigh</t>
  </si>
  <si>
    <t>Rochford</t>
  </si>
  <si>
    <t>Friends of Rayleigh Station</t>
  </si>
  <si>
    <t>1. New garden entrance for bus passengers: an additional opening in the exterior fence with a small path to the seating area. 2. New water taken with metal cage protection</t>
  </si>
  <si>
    <t>Rochford District Council</t>
  </si>
  <si>
    <t>Lumley and Newport</t>
  </si>
  <si>
    <t xml:space="preserve">Rayleigh South and Rayleigh North </t>
  </si>
  <si>
    <t>Our Lady of Ransom Catholic Primary School</t>
  </si>
  <si>
    <t>Mackrory</t>
  </si>
  <si>
    <t>Springfield</t>
  </si>
  <si>
    <t>Springfield Primary School Chelmsford</t>
  </si>
  <si>
    <t>To provide Windows laptops for children at school to access the school's reading system in school when they do not have suitable internet access at home.</t>
  </si>
  <si>
    <t>Massey</t>
  </si>
  <si>
    <t>South Woodham Ferrers</t>
  </si>
  <si>
    <t xml:space="preserve">May </t>
  </si>
  <si>
    <t>Canvey Island West</t>
  </si>
  <si>
    <t>Canvey Coast Watch</t>
  </si>
  <si>
    <t>Canvey Community Choir</t>
  </si>
  <si>
    <t>Canvey Island TC</t>
  </si>
  <si>
    <t xml:space="preserve">McGurran </t>
  </si>
  <si>
    <t>Pitsea</t>
  </si>
  <si>
    <t>TrustLinks</t>
  </si>
  <si>
    <t>The Craig Tyler Trust</t>
  </si>
  <si>
    <t xml:space="preserve">The purchase of gardening tools and equipment for use at community garden on Vange Hill Drive, Vange. </t>
  </si>
  <si>
    <t>McKinlay</t>
  </si>
  <si>
    <t>Brentwood Hutton</t>
  </si>
  <si>
    <t>PCC Ingrave on behalf of Friends of All Saints' East Horndon</t>
  </si>
  <si>
    <t>Willowbrook Primary School, Hutton</t>
  </si>
  <si>
    <t>Hutton Community Centre</t>
  </si>
  <si>
    <t>St. Joseph the Worker Primary School, Hutton</t>
  </si>
  <si>
    <t>Ingrave Johnstone C of E Primary School</t>
  </si>
  <si>
    <t>West Horndon School Parents Association</t>
  </si>
  <si>
    <t>2 x speed surveys in division</t>
  </si>
  <si>
    <t>Hutton (All Saints) Scouts</t>
  </si>
  <si>
    <t>Daily Bread Cafe</t>
  </si>
  <si>
    <t>Brentwood Borough Council on behalf of the Local Amphibian Group</t>
  </si>
  <si>
    <t>McKinlay and Wiles</t>
  </si>
  <si>
    <t>Brentwood Hutton and Brentwood South</t>
  </si>
  <si>
    <t>Trailnet C.I.C</t>
  </si>
  <si>
    <t>McQuiggan</t>
  </si>
  <si>
    <t>Great Baddow</t>
  </si>
  <si>
    <t>Great Baddow Parish Council</t>
  </si>
  <si>
    <t>Moore</t>
  </si>
  <si>
    <t>Billericay and Burstead</t>
  </si>
  <si>
    <t>Brentwood Catholic Children's Society</t>
  </si>
  <si>
    <t>Newport</t>
  </si>
  <si>
    <t xml:space="preserve">Rayleigh North </t>
  </si>
  <si>
    <t>Grove Wood Primary School</t>
  </si>
  <si>
    <t>The Fitzwimarc School</t>
  </si>
  <si>
    <t>Essex County Neighbourhood Watch Association , Registered Charity No.1168988</t>
  </si>
  <si>
    <t>5th Rayleigh Scout Group</t>
  </si>
  <si>
    <t>Rayleigh Town Council</t>
  </si>
  <si>
    <t>Rawreth Parish Council</t>
  </si>
  <si>
    <t>Edward Francis Primary School</t>
  </si>
  <si>
    <t>Grovewood Primary School</t>
  </si>
  <si>
    <t>Platt</t>
  </si>
  <si>
    <t>Frinton and Walton</t>
  </si>
  <si>
    <t>Frinton Community Centre</t>
  </si>
  <si>
    <t>Playle</t>
  </si>
  <si>
    <t>Witham Northern</t>
  </si>
  <si>
    <t>Witham Community Hub</t>
  </si>
  <si>
    <t xml:space="preserve">To pay for the hall hire of the new Silver End Youth Club for the first 3 months up until the end of 2022.  </t>
  </si>
  <si>
    <t>Baby Stuff Braintree</t>
  </si>
  <si>
    <t xml:space="preserve">Supporting families in financial hardship, particularly those with young children/babies with clothing and other essential items. </t>
  </si>
  <si>
    <t>Pond</t>
  </si>
  <si>
    <t xml:space="preserve">Loughton Central </t>
  </si>
  <si>
    <t>Loughton Town Council</t>
  </si>
  <si>
    <t>Reeves</t>
  </si>
  <si>
    <t xml:space="preserve">Hadleigh </t>
  </si>
  <si>
    <t>Music Man Project</t>
  </si>
  <si>
    <t>Hadleigh Community Group</t>
  </si>
  <si>
    <t xml:space="preserve">Nursery flower baskets, watering flower baskets, Christmas lights and a generator, mobile toilets, table/chair hire and St John's Ambulance for the Hadleigh Summer Fayre. </t>
  </si>
  <si>
    <t>Robinson</t>
  </si>
  <si>
    <t xml:space="preserve">Chelmsford North </t>
  </si>
  <si>
    <t>Chelmsford Community Church</t>
  </si>
  <si>
    <t>Home-Start Essex</t>
  </si>
  <si>
    <t>Schwier</t>
  </si>
  <si>
    <t xml:space="preserve">Hedingham </t>
  </si>
  <si>
    <t>Lt Maplestead PCC Parish Room Fund (ringfenced)</t>
  </si>
  <si>
    <t>The Birdbrook &amp; District Community House</t>
  </si>
  <si>
    <t>Steeple Bumpstead Parish Council</t>
  </si>
  <si>
    <t>Sturmer Parish Council</t>
  </si>
  <si>
    <t xml:space="preserve">Gestinghtorpe Parish Council </t>
  </si>
  <si>
    <t xml:space="preserve">Birdbrook Bowls Club </t>
  </si>
  <si>
    <t>Helions Bumpstead Community Benefit Society</t>
  </si>
  <si>
    <t xml:space="preserve">Belchamp Otten &amp; Belchamp St Paul Parish Council  - Belchamp St Paul Community House </t>
  </si>
  <si>
    <t>Scordis</t>
  </si>
  <si>
    <t>Abbey</t>
  </si>
  <si>
    <t>GO4 Enterprises</t>
  </si>
  <si>
    <t>Community Halls In Partnership</t>
  </si>
  <si>
    <t>Colchester Civic Society</t>
  </si>
  <si>
    <t>To purchase eight tins of metal primer for repainting cast iron street lamp columns in Colchester.</t>
  </si>
  <si>
    <t>Colchester City Council</t>
  </si>
  <si>
    <t>Community Halls in Partnership</t>
  </si>
  <si>
    <t>Scott</t>
  </si>
  <si>
    <t xml:space="preserve">
Chigwell and Loughton Broadway</t>
  </si>
  <si>
    <t>Highways</t>
  </si>
  <si>
    <t>Shaw</t>
  </si>
  <si>
    <t xml:space="preserve">Rochford North </t>
  </si>
  <si>
    <t>Stambridge Parish Council</t>
  </si>
  <si>
    <t xml:space="preserve">1st Ashingdon Scout Group </t>
  </si>
  <si>
    <t>Canewdon Village Hall</t>
  </si>
  <si>
    <t>Rankins Cricket Club</t>
  </si>
  <si>
    <t>Ashingdon and East Hawkwell Memorial Hall</t>
  </si>
  <si>
    <t>Stambridge Community Centre</t>
  </si>
  <si>
    <t xml:space="preserve">To provide 10 people in Rochford North with grow packs for the Home Grown course. </t>
  </si>
  <si>
    <t>Sheldon</t>
  </si>
  <si>
    <t>South Benfleet</t>
  </si>
  <si>
    <t>Castle Point Association of Voluntary Services Ltd. (CAVS)</t>
  </si>
  <si>
    <t>Benfleet Methodist Church</t>
  </si>
  <si>
    <t>To fund a freezer and other cooking and kitchen equipment for a 'Warm Space' venue for Benfleet residents.</t>
  </si>
  <si>
    <t>Jotmans Hall Primary School</t>
  </si>
  <si>
    <t xml:space="preserve">To help complete and equip a project to convert the old caretakers house into a library for pupils. Specifically purchasing furniture, books, posters and decorations. </t>
  </si>
  <si>
    <t>Involved (also known as the Essex Marching Corps)</t>
  </si>
  <si>
    <t xml:space="preserve">Kents Hill Junior School </t>
  </si>
  <si>
    <t>South Benfleet Primary School</t>
  </si>
  <si>
    <t>Kents Hill Infants School</t>
  </si>
  <si>
    <t>Specific furniture to improve the learning environments in Early Years classrooms.</t>
  </si>
  <si>
    <t>Siddall</t>
  </si>
  <si>
    <t>Halstead</t>
  </si>
  <si>
    <t>Halstead U8s Reds Football Team</t>
  </si>
  <si>
    <t>Greenstead Green and Halstead Rural Parish Council</t>
  </si>
  <si>
    <t>Earls Colne Football Club</t>
  </si>
  <si>
    <t xml:space="preserve">Colne Engaine Parish Council </t>
  </si>
  <si>
    <t>Colne Engaine Church of England Primary School - Rev'd Mark Payne</t>
  </si>
  <si>
    <t>Purchase of replacement retractable white screen for assembly hall.</t>
  </si>
  <si>
    <t>Gosfield Parish Council</t>
  </si>
  <si>
    <t>White Colne Parish Council</t>
  </si>
  <si>
    <t>Halstead Day Centre</t>
  </si>
  <si>
    <t>St Andrews and Holy Trinity Parochial Church Council</t>
  </si>
  <si>
    <t>Skeels</t>
  </si>
  <si>
    <t xml:space="preserve">Clacton North </t>
  </si>
  <si>
    <t>Tendring Eldercare</t>
  </si>
  <si>
    <t>Smith</t>
  </si>
  <si>
    <t>Westley Heights</t>
  </si>
  <si>
    <t>Basildon Borough Council</t>
  </si>
  <si>
    <t>Wooden posts to protect communal greens from commuter vehicles.</t>
  </si>
  <si>
    <t>Spence</t>
  </si>
  <si>
    <t>Chelmer</t>
  </si>
  <si>
    <t>St Andrews Church</t>
  </si>
  <si>
    <t>Little Baddow Parish Council</t>
  </si>
  <si>
    <t>Danbury Parish Council on behalf of Danbury Village Shed Group</t>
  </si>
  <si>
    <t xml:space="preserve">Church of Our Saviour </t>
  </si>
  <si>
    <t xml:space="preserve">St Francis Community Church </t>
  </si>
  <si>
    <t>To purchase a van to use as a social supermarket. This will be used to store food and deliver to Church halls/Community centres/Village halls.</t>
  </si>
  <si>
    <t>Sustainable Danbury</t>
  </si>
  <si>
    <t>Stamp</t>
  </si>
  <si>
    <t xml:space="preserve">Southminster </t>
  </si>
  <si>
    <t>Althorne Parish Council</t>
  </si>
  <si>
    <t>Asheldham and Dengie Parish Council</t>
  </si>
  <si>
    <t>Burnham on Crouch Town Council  Joanna Jeffrey or Julie Vaughan</t>
  </si>
  <si>
    <t>Mundon Parish Council</t>
  </si>
  <si>
    <t>Steeple Parish Council</t>
  </si>
  <si>
    <t xml:space="preserve">Supply and fitting of embankment slide. </t>
  </si>
  <si>
    <t>Mayland Parish Council</t>
  </si>
  <si>
    <t>St Lawrence Parish Council</t>
  </si>
  <si>
    <t>Steel</t>
  </si>
  <si>
    <t xml:space="preserve">
Broomfield and Writtle</t>
  </si>
  <si>
    <t>Great and Little Leighs Village Hall.  Stuart Wilson, Chairman</t>
  </si>
  <si>
    <t>The Writtle Community Association</t>
  </si>
  <si>
    <t>Events and Funding at Broomfield</t>
  </si>
  <si>
    <t>Great Waltham Twinning Association</t>
  </si>
  <si>
    <t>Steptoe</t>
  </si>
  <si>
    <t xml:space="preserve">Rochford South </t>
  </si>
  <si>
    <t>Rochford Parish Council</t>
  </si>
  <si>
    <t xml:space="preserve">Footprints food bank (exempt charity) </t>
  </si>
  <si>
    <t>Friends of Great Wakering Primary Academy and Friends of Barling Magna Primary Academy</t>
  </si>
  <si>
    <t>Thorogood</t>
  </si>
  <si>
    <t>Braintree Eastern</t>
  </si>
  <si>
    <t xml:space="preserve">Coggeshall Summer Festival </t>
  </si>
  <si>
    <t>St Peter's C of E Primary School</t>
  </si>
  <si>
    <t>Coggeshall Carnival Association</t>
  </si>
  <si>
    <t>Vance</t>
  </si>
  <si>
    <t xml:space="preserve">
Buckhurst Hill and Loughton South</t>
  </si>
  <si>
    <t>Noah's Ark Community Hub</t>
  </si>
  <si>
    <t>Wagland</t>
  </si>
  <si>
    <t xml:space="preserve">
Brentwood Rural </t>
  </si>
  <si>
    <t>Doddinghurst Village Hall</t>
  </si>
  <si>
    <t>Blackmore, Hook End and Wyatts Green Parish Council</t>
  </si>
  <si>
    <t xml:space="preserve">The fund is to provide a seat for inside the infant play area at Mill Lane, Hook End.  </t>
  </si>
  <si>
    <t>Navestock Parish Council</t>
  </si>
  <si>
    <t>Ingatestone and Fryerning Parish Council</t>
  </si>
  <si>
    <t>To provide better access along a path of desire that has been created from Footpath 38 (Ingatestone Railway Station) to Bell Mead, by laying a crushed gravel path onto an existing cut through.</t>
  </si>
  <si>
    <t>Mountnessing Village Council</t>
  </si>
  <si>
    <t>Whitbread C</t>
  </si>
  <si>
    <t xml:space="preserve">
North Weald and Nazeing </t>
  </si>
  <si>
    <t>Epping Forest District Council</t>
  </si>
  <si>
    <t>Roydon Parish Council</t>
  </si>
  <si>
    <t>1.	Rainbow Services – Community Builder project</t>
  </si>
  <si>
    <t xml:space="preserve">Sheering Village Hall Management Committee </t>
  </si>
  <si>
    <t>Roydon Community Group</t>
  </si>
  <si>
    <t>Whitbread H</t>
  </si>
  <si>
    <t>Epping and Theydon Bois</t>
  </si>
  <si>
    <t xml:space="preserve">North Weald Parish Council, on behalf of The Over Seventies Youth Club (OSYG) </t>
  </si>
  <si>
    <t xml:space="preserve">Towards the cost of groceries to cook meals for the group during a time of increased activity during winter. </t>
  </si>
  <si>
    <t>Whitbread H and Garnett</t>
  </si>
  <si>
    <t>Epping and Theydon Bois and Harlow North</t>
  </si>
  <si>
    <t xml:space="preserve">CanalAbility </t>
  </si>
  <si>
    <t>Epping Forest; Harlow</t>
  </si>
  <si>
    <t>Wiles</t>
  </si>
  <si>
    <t>Brentwood South</t>
  </si>
  <si>
    <t>Little Footprints - Brentwood Baptist Church</t>
  </si>
  <si>
    <t>Conservators of Shenfield Common</t>
  </si>
  <si>
    <t>Warley 1st Scouts</t>
  </si>
  <si>
    <t xml:space="preserve">To provide a new carved oak bench and undertake some additional work on the woodland area.
</t>
  </si>
  <si>
    <t>To replace six tables from suppliers of educational equipment.</t>
  </si>
  <si>
    <t>To purchase special recycling bins.</t>
  </si>
  <si>
    <t>To assist with renovation/removal of Shrub End Road War Memorial</t>
  </si>
  <si>
    <t>To supply trees for multiple locations in Maypole division.</t>
  </si>
  <si>
    <t>To contribute towards the costs incurred by Little Havens in providing support and care to 6 children and their families that are residents of Billericay.</t>
  </si>
  <si>
    <t xml:space="preserve">To purchase and install a Defibrillator Unit which will be installed on an outside wall on Main Drive. To be maintained by the residents association. </t>
  </si>
  <si>
    <t>To provide equipment necessary to grow the charity and provide greater facilities to the local community.</t>
  </si>
  <si>
    <t xml:space="preserve">To provide 50 growing packs to families within the Laindon Park and Fryerns division. </t>
  </si>
  <si>
    <t>To purchase sensory equipment and pond maintenance.</t>
  </si>
  <si>
    <t>To install a 'Golden Mile Trail' on the playground to help inspire and motivate the children.</t>
  </si>
  <si>
    <t>Disabled accessible play equipment for the village play area to meet the needs of a child in the village who otherwise can't utilise the area and has to access a playground outside of Messing and Inworth.</t>
  </si>
  <si>
    <t xml:space="preserve">To supply and fit (1) Solar panels on the village bus shelter so it is lit overnight and (2) Two parish notice boards. 
</t>
  </si>
  <si>
    <t>The design and build of a website for Freedom Boat Adventures and purchase promotional materials.</t>
  </si>
  <si>
    <t>To purchase a free-standing wooden cabin to be used as a safe hub for children and their families who are struggling mentally and physically.</t>
  </si>
  <si>
    <t>To cover the cost of food to be supplied to local families during the school holidays, to run the community larder and to provide food when needed and to purchase a new temperature probe for both the fridge and freezer.</t>
  </si>
  <si>
    <t>Carpeting, new furniture and redecoration of centre's foyer.</t>
  </si>
  <si>
    <t>To fund the cost of conducting 2 x speed surveys as part of Local Highways Panel schemes.</t>
  </si>
  <si>
    <t>Play equipment to improve the play, learning and sensory experience of young children.</t>
  </si>
  <si>
    <t>To purchase the equipment and materials necessary to install a sandpit with two slides.</t>
  </si>
  <si>
    <t>To purchase seeds and/or bulbs to mark the coronation of King Charles III.</t>
  </si>
  <si>
    <t>To purchase a solar powered unit for use at the animal sanctuary.</t>
  </si>
  <si>
    <t>Fund the hire of a coach for a trip for veterans.</t>
  </si>
  <si>
    <t>Internal budget transfer to ECC Place Services to cover the cost of work that has been quoted for to assess and determine 16 asset types for the Hatfield Peverel History Group.</t>
  </si>
  <si>
    <t>Replace the toilets and taps in each of the cubicles in the main hall area.</t>
  </si>
  <si>
    <t>WW2 brickwork arch and gate repairs.</t>
  </si>
  <si>
    <t>To pay for an external contractor to make improvements to access to the footpath between Compass Gardens/Saltcoats and Marsh Farm Country Park (on ECC Land).</t>
  </si>
  <si>
    <t>To install CCTV at the Holehaven (Canvey West) site to monitor activity remotely.</t>
  </si>
  <si>
    <t>Towards purchase of microphones and amplifiers for Canvey Community Choir.</t>
  </si>
  <si>
    <t>Purchase folding tables for community events being held in Canvey Island West.</t>
  </si>
  <si>
    <t>Towards materials for a wildlife project: 4 x bee posts for community areas in Canvey Island West.</t>
  </si>
  <si>
    <t>Purchasing equipment including craft supplies and stationary for the Saturday drop-in centre.</t>
  </si>
  <si>
    <t>Funding for fence for the outside garden perimeter and towards planting of the remembrance garden.</t>
  </si>
  <si>
    <t xml:space="preserve">Development of outdoor learning area. Purchase of a mud kitchen/water play area and different sized bowls, measuring containers, spoons, sieves etc
</t>
  </si>
  <si>
    <t>Contribution towards a new commercial dishwasher for the centre.</t>
  </si>
  <si>
    <t xml:space="preserve">To purchase furniture / shelving / posters etc. to develop a reading area to encourage the children to read. </t>
  </si>
  <si>
    <t>Upgrading the sports equipment for Reception.</t>
  </si>
  <si>
    <t>Purchase of general cafe and kitchen equipment.</t>
  </si>
  <si>
    <t>Funding for equipment to upgrade the pond and wildlife.</t>
  </si>
  <si>
    <t xml:space="preserve">Purchase of 2-way radios for use in the woodland to ensure cycling groups remain in contact whilst out. </t>
  </si>
  <si>
    <t>To purchase solar lights for the pathway in the Great Baddow Recreation Ground.</t>
  </si>
  <si>
    <t>The purchase of 15 x established trees for shade and climate in school field.</t>
  </si>
  <si>
    <t>To provide 3 water fountains and small recycling bins /stations to be placed around the school.</t>
  </si>
  <si>
    <t>Crime prevention with Bike tagging for cyclists in Rayleigh North.</t>
  </si>
  <si>
    <t>For the materials and supplies for green project.</t>
  </si>
  <si>
    <t>To purchase additional youth services in Rayleigh North to be provided by 'Bar n Bus'.</t>
  </si>
  <si>
    <t>To purchase two benches for the Community Garden.</t>
  </si>
  <si>
    <t>Installation of energy saving equipment.</t>
  </si>
  <si>
    <t>Purchase of a new fridge.</t>
  </si>
  <si>
    <t>Purchase of induction hobs, pan sets, smoothie maker, arts and crafts resources, puzzles, board games, targeted speaker and trip to local leisure centre for young people at the Trent Road Youth Club.</t>
  </si>
  <si>
    <t>To contribute towards the delivery of our Family Group located in the St. Andrew’s Ward, which supports vulnerable and/or disadvantaged families in Melbourne and the surrounding areas.</t>
  </si>
  <si>
    <t>Installation of new sinks and flooring for the Hospice.</t>
  </si>
  <si>
    <t>Replacing the fencing around the village green.</t>
  </si>
  <si>
    <t xml:space="preserve">The purchase of: Craft paints, paper and associated equipment, jigsaws, mosaic tiles, weaving materials, sewing materials, ceramics, foam stamps etc </t>
  </si>
  <si>
    <t xml:space="preserve">To support vulnerable people and families in the community by providing - hot drinks and snacks, Christmas meals.  small presents, and provide slow cookers and blankets.  </t>
  </si>
  <si>
    <t>Purchase of Wonde Food Vouchers to be distributed to families in need of support via the Wonde system.</t>
  </si>
  <si>
    <t>To pay for; the hire cost of the venue which serves the Hadleigh community for 1 year, musical instruments, and equipment for the Hadleigh students and performance workshop at Hadleigh Salvation Army Training Centre.</t>
  </si>
  <si>
    <t>To undertake work bringing together partners and potential to evidence need for Community Hub.</t>
  </si>
  <si>
    <t>Grant towards cost of building The Parish Room.</t>
  </si>
  <si>
    <t>Jubilee Medals for Birdbrook children and the purchase of the oak beacon post.</t>
  </si>
  <si>
    <t>To purchase defibrillator and heated locked cabinet.</t>
  </si>
  <si>
    <t>LED lights in the village.</t>
  </si>
  <si>
    <t>Materials for maintenance of the community building.</t>
  </si>
  <si>
    <t>To purchase new shelving and seating upholstery for the hard pew seat benches.</t>
  </si>
  <si>
    <t>To supply a safety handrail at the Community House.</t>
  </si>
  <si>
    <t>To help resupply a community larder that is helping local families.</t>
  </si>
  <si>
    <t>Renovation of Abbots Community Centre.</t>
  </si>
  <si>
    <t>To name and signpost all un-named Public Rights of Way and alleyways in Loughton Central, so as to promote walking rather than car driving for intra-Loughton journeys.</t>
  </si>
  <si>
    <t>To help with e-cargo bike hub covering the cost of CCTV and lighting.</t>
  </si>
  <si>
    <t>Funding for new chairs and tables for a cafe that employs ex-offenders and people with learning difficulties.</t>
  </si>
  <si>
    <t>Funding for a fixed projector in a community centre.</t>
  </si>
  <si>
    <t>To purchase and install planters as an added protection from vehicles.</t>
  </si>
  <si>
    <t>Plant growing enhancement to bus shelters and affix plant box and plants to the four notice boards. And the purchase and installation of three planters, bulbs, plants and compost for the village green.</t>
  </si>
  <si>
    <t>The purchase and installation of fencing and gates.</t>
  </si>
  <si>
    <t>To provide 2 pop up maximus heavy duty gazebos.</t>
  </si>
  <si>
    <t>Purchase of replacement fridge and freezer.</t>
  </si>
  <si>
    <t>Towards the cost of installing a electronic coded locking system on the internal entrance doors of the memorial hall.</t>
  </si>
  <si>
    <t xml:space="preserve">To purchase a range of reading books mainly for pupils in early years to encourage reading at home. </t>
  </si>
  <si>
    <t>Football equipment for up and coming club for Halstead.</t>
  </si>
  <si>
    <t>Planting trees on village recreational ground.</t>
  </si>
  <si>
    <t>Replacement goal nets for the senior team and under 16/18's.</t>
  </si>
  <si>
    <t>Installation of disabled access to the village hall.</t>
  </si>
  <si>
    <t>Restore and install old village sign and producing and printing new footpath maps.</t>
  </si>
  <si>
    <t>To pay for the '20's Plenty' sticker scheme, to be placed on private property with permission of landowners.</t>
  </si>
  <si>
    <t>To purchase cooking equipment to enable community meals to be prepared and cooked.</t>
  </si>
  <si>
    <t>To purchase Fence Panels, Grass and gardening supplies, upgrades to the access to the garden, furniture and gardener.</t>
  </si>
  <si>
    <t>Up to 100 x Grow packs to families in Clacton North ECC division.</t>
  </si>
  <si>
    <t>The purchase of notice boards, advertising and Pavement Sign.</t>
  </si>
  <si>
    <t>To help build a ramp for people with limited mobility to enable them to access car park to the sports field and pavilion for greater inclusivity.</t>
  </si>
  <si>
    <t>To purchase a professional wood turning tool sharpener with accessories.</t>
  </si>
  <si>
    <t>To purchase stock for the Little Free Pantry community project.</t>
  </si>
  <si>
    <t xml:space="preserve">The purchase of new posts and marker discs. </t>
  </si>
  <si>
    <t>To provide a disabled toilet and upgrade electrics within the Pavilion on the Recreation Ground.</t>
  </si>
  <si>
    <t>To purchase bench for Queen Elizabeth II's Platinum Jubilee.</t>
  </si>
  <si>
    <t>To cover the cost of a Cobra Wood Chipper and the part cost of 500 hedge saplings for verge planting project.</t>
  </si>
  <si>
    <t xml:space="preserve">To purchase saplings for hedging. </t>
  </si>
  <si>
    <t>To purchase a brush tool attachment.</t>
  </si>
  <si>
    <t>To purchase community car park sign board.</t>
  </si>
  <si>
    <t>New doors to be installed at the Parish Hall, Summerhill.</t>
  </si>
  <si>
    <t>To contribute to the upgrade of car park lighting.</t>
  </si>
  <si>
    <t>To contribute towards the materials to build a shed for the project.</t>
  </si>
  <si>
    <t>Painting day and coach trip to London to see Gallery for Twinning members.</t>
  </si>
  <si>
    <t>Replacement of signs for visitors to the Town Centre.</t>
  </si>
  <si>
    <t>To purchase food for local residents and families in need.</t>
  </si>
  <si>
    <t>Funding is to be used to enhance the outdoor learning spaces for the children.</t>
  </si>
  <si>
    <t>To purchase electric rechargeable mower.</t>
  </si>
  <si>
    <t>Purchase of scooter parking pods to be installed in the school grounds.</t>
  </si>
  <si>
    <t>To contribute towards the creation of a toilet in the community garden area.</t>
  </si>
  <si>
    <t xml:space="preserve">Purchase of gardening equipment including seeds and tools.
</t>
  </si>
  <si>
    <t>Purchase of 10 stackable padded chairs.</t>
  </si>
  <si>
    <t>To replace new planter made of recycled plastic materials.</t>
  </si>
  <si>
    <t xml:space="preserve">To enable the Village Hall to buy another 10 chairs.  
</t>
  </si>
  <si>
    <t>Provision of power supply to newly erected Parish Field Sports Pavilion.</t>
  </si>
  <si>
    <t>Installation of one new Finger Post to replace the existing one.</t>
  </si>
  <si>
    <t>To purchase media device with suitable CD’s and games and to contribute to hiring a 16 seater minibus to take the residents of Hyde Mead House to and from the CanalAbility boat at Burnt Mill during the summer.</t>
  </si>
  <si>
    <t>To contribute towards local disabled access taxi company for journeys with residents.</t>
  </si>
  <si>
    <t xml:space="preserve">
The provision of a portaloo for Sheering Village Hall.</t>
  </si>
  <si>
    <t>Purchase of a storage facility and additional funding for insulation, boarding out materials, roofing, racking, flooring, materials for foundations.</t>
  </si>
  <si>
    <t>Purchase items for Canvey Library community events.</t>
  </si>
  <si>
    <t>Contribute to the cost of storage relating to Together We Grow – Outdoor Classroom/Growing Project at the school.</t>
  </si>
  <si>
    <t xml:space="preserve">PCC of St George New Thundersley </t>
  </si>
  <si>
    <t>To purchase an interpretation board for the Gratitude Garden project.</t>
  </si>
  <si>
    <t>To purchase archery and axe-throwing equipment.</t>
  </si>
  <si>
    <t>Laindon Community Centre</t>
  </si>
  <si>
    <t>Replacement for broken motor saw to be used in the Men's shed.</t>
  </si>
  <si>
    <t>To fund 2 qualified security staff as taxi marshals in Rayleigh Town Centre keeping residents safe in the night-time economy.</t>
  </si>
  <si>
    <t>To purchase two mobile CCTV cameras to catch fly tipping in the Abbey Division.</t>
  </si>
  <si>
    <t>Purchase of new computer for day-care centre in Halstead.</t>
  </si>
  <si>
    <t>To help pay costs of insurance, recycling bins and first aiders for Coggeshall carnival and fete.</t>
  </si>
  <si>
    <t>St Clare's Hospice</t>
  </si>
  <si>
    <t>To add up to 10 large planters throughout the town centre to allow carefully chosen trees to be planted. They also allow for flowers/shrubs to be planted around the base of the trees to add colour and support insects such as bees.</t>
  </si>
  <si>
    <t>To make a contribution towards a project to clear and enhance a piece of scrubland and make an accessible access to Riverside Walk in Wickford.</t>
  </si>
  <si>
    <t>The creation of a sensory and reflection garden with the purchase of a memorial bench, plants, shrubs and trees in Shotgate Park.</t>
  </si>
  <si>
    <t>For seasonal rangers to provide equivalent of an additional ten days’ worth of activity in Constable Division so they can expand their work into Essex County part of the Area of Outstanding Natural Beauty.</t>
  </si>
  <si>
    <t>To purchase a noticeboard for the village, to be placed outside of the Primary school on Parish Council land.</t>
  </si>
  <si>
    <t>Purchase of youth football goals.</t>
  </si>
  <si>
    <t>Planting of a mature Oak tree and provide animal protection.</t>
  </si>
  <si>
    <t>To fund the hire of hall for bi-weekly sessions for 10 months for Ukrainians who have settled locally to meet up.</t>
  </si>
  <si>
    <t>Replace the unstable structure to enable the continued use of football and cricket, to re-establish the Youth Club and provide additional community space, and contribution to the shower units and plumbing of the building.</t>
  </si>
  <si>
    <t>To purchase and install a seesaw and a spring horse in the children’s playground</t>
  </si>
  <si>
    <t>To make toilet facilities in Church Hall accessible for those with disabilities.</t>
  </si>
  <si>
    <t xml:space="preserve">To purchase a gas fired beacon to replace the existing one, for use for Queen's Jubilee and other events. </t>
  </si>
  <si>
    <t>Convert streetlights to LED bulbs in a number of the Great Chesterford streetlights, which are owned by Great Chesterford Parish Council.</t>
  </si>
  <si>
    <t>To cover the cost of materials required for refurbishment of pre-school area at Wendens Ambo Village Hall.</t>
  </si>
  <si>
    <t>To fund the purchase of replacement springer playground equipment for the village.</t>
  </si>
  <si>
    <t>To purchase four bicycle racks for locations around Brightlingsea.</t>
  </si>
  <si>
    <t>Funding for supplies within an empty shop unit which was changed into a pop-up Community Living room.</t>
  </si>
  <si>
    <t>Funding for two Local projects; underpass and skateboard graffiti art project, and reflection walking and wellbeing project.</t>
  </si>
  <si>
    <t>The purchase of 2 x Pull along trollies to transport youth club equipment, arts and crafts equipment and board games.</t>
  </si>
  <si>
    <t>To provide a COVID commemorative Bench in Colchester cemetery park: Mersea Road Colchester</t>
  </si>
  <si>
    <t>To provide event bags for children who attend Norsey Wood Society events and walks in the wood.</t>
  </si>
  <si>
    <t xml:space="preserve">To contribute to the Mayflower Legacy Fund which provides ongoing support to charities in the Harwich area. The Locality Fund grant will be 50% match funded. </t>
  </si>
  <si>
    <t>Hire of portaloos for Queen's Jubilee event.</t>
  </si>
  <si>
    <t>Towards iPads, cases and possible storage for the school</t>
  </si>
  <si>
    <t>To purchase 5 swing signs to advertise new outreach programme in 5 different locations: Jaywick, Harwich, Brightlingsea, Frinton and Walton and additionally to purchase online subscriptions to CPAG advice reference material.</t>
  </si>
  <si>
    <t>To purchase new play equipment for families to use.</t>
  </si>
  <si>
    <t>To erect fencing at the charity's Vange site. The higher fencing being proposed would provide greater security.</t>
  </si>
  <si>
    <t>To use the funding to restock the library and set up a book swap station.</t>
  </si>
  <si>
    <t>Replace the old fluorescent lights with LEDs lighting, and some extra switching so that the scouts can switch on fewer lights in the main hall to reduced consumption.</t>
  </si>
  <si>
    <t>To supply free therapy for families in need who are residents of the Billericay and Burstead division.</t>
  </si>
  <si>
    <t xml:space="preserve">To purchase up to 50 Grow packs to families in Rayleigh North ECC division. </t>
  </si>
  <si>
    <t>Purchase of an eco-friendly fridge</t>
  </si>
  <si>
    <t>For remedial work and installation of various electronics.</t>
  </si>
  <si>
    <t>Purchasing of essentials, such as sanitary products, warm clothing, soap, blankets, boiler repair, white goods, ovens for residents in need.</t>
  </si>
  <si>
    <t xml:space="preserve">To create planters to grow salad crops/vegetables for a snack garden.
Including materials for the raised beds, compost, small tools/seeds/netting etc.
</t>
  </si>
  <si>
    <t>A project to develop all 16 areas of play within our outdoor provision of lunch time. This would include den building, messy play and exploring.</t>
  </si>
  <si>
    <t>For a bench and planters to go a grass verge in commemoration of the Queen's Platinum Jubilee.</t>
  </si>
  <si>
    <r>
      <rPr>
        <sz val="12"/>
        <color rgb="FF000000"/>
        <rFont val="Arial"/>
        <family val="2"/>
      </rPr>
      <t>To purchase new chairs for the centre.</t>
    </r>
    <r>
      <rPr>
        <i/>
        <sz val="12"/>
        <color rgb="FF000000"/>
        <rFont val="Arial"/>
        <family val="2"/>
      </rPr>
      <t xml:space="preserve">  </t>
    </r>
  </si>
  <si>
    <t>For portaloos for Coronation event in Roydon.</t>
  </si>
  <si>
    <t xml:space="preserve">To pay for refreshments, a Hygiene Certificate, craft supplies and venue costs for a 6 months trial of a weekly 'warm and welcome' family event.
</t>
  </si>
  <si>
    <t>Thomas Lord Audley School</t>
  </si>
  <si>
    <t>To purchase gardening equipment.</t>
  </si>
  <si>
    <t>To purchase a portable sound system that can be used for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</si>
</sst>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u/>
      <sz val="11"/>
      <color theme="10"/>
      <name val="Calibri"/>
      <family val="2"/>
      <scheme val="minor"/>
    </font>
    <font>
      <sz val="11"/>
      <color rgb="FF000000"/>
      <name val="Calibri"/>
      <family val="2"/>
      <scheme val="minor"/>
    </font>
    <font>
      <sz val="11"/>
      <color theme="1"/>
      <name val="Calibri"/>
      <family val="2"/>
      <charset val="1"/>
    </font>
    <font>
      <b/>
      <sz val="22"/>
      <color rgb="FFFFFFFF"/>
      <name val="Arial"/>
      <family val="2"/>
    </font>
    <font>
      <sz val="8"/>
      <name val="Calibri"/>
      <family val="2"/>
      <scheme val="minor"/>
    </font>
    <font>
      <sz val="12"/>
      <color theme="1"/>
      <name val="Arial"/>
      <family val="2"/>
    </font>
    <font>
      <i/>
      <sz val="12"/>
      <color rgb="FF000000"/>
      <name val="Arial"/>
      <family val="2"/>
    </font>
    <font>
      <sz val="12"/>
      <color rgb="FF000000"/>
      <name val="Arial"/>
      <family val="2"/>
    </font>
    <font>
      <sz val="12"/>
      <color rgb="FF444444"/>
      <name val="Arial"/>
      <family val="2"/>
    </font>
    <font>
      <sz val="12"/>
      <color rgb="FF242424"/>
      <name val="Arial"/>
      <family val="2"/>
    </font>
    <font>
      <sz val="12"/>
      <color rgb="FF26282A"/>
      <name val="Arial"/>
      <family val="2"/>
    </font>
    <font>
      <sz val="12"/>
      <name val="Arial"/>
      <family val="2"/>
    </font>
    <font>
      <sz val="22"/>
      <color theme="0"/>
      <name val="Arial"/>
      <family val="2"/>
    </font>
  </fonts>
  <fills count="16">
    <fill>
      <patternFill patternType="none"/>
    </fill>
    <fill>
      <patternFill patternType="gray125"/>
    </fill>
    <fill>
      <patternFill patternType="solid">
        <fgColor rgb="FFD0CECE"/>
        <bgColor indexed="64"/>
      </patternFill>
    </fill>
    <fill>
      <patternFill patternType="solid">
        <fgColor rgb="FFFFFFFF"/>
        <bgColor indexed="64"/>
      </patternFill>
    </fill>
    <fill>
      <patternFill patternType="solid">
        <fgColor rgb="FFAEAAAA"/>
        <bgColor indexed="64"/>
      </patternFill>
    </fill>
    <fill>
      <patternFill patternType="solid">
        <fgColor rgb="FFD9D9D9"/>
        <bgColor indexed="64"/>
      </patternFill>
    </fill>
    <fill>
      <patternFill patternType="solid">
        <fgColor rgb="FFEDEDED"/>
        <bgColor indexed="64"/>
      </patternFill>
    </fill>
    <fill>
      <patternFill patternType="solid">
        <fgColor rgb="FFDBDBDB"/>
        <bgColor indexed="64"/>
      </patternFill>
    </fill>
    <fill>
      <patternFill patternType="solid">
        <fgColor rgb="FFBFBFBF"/>
        <bgColor indexed="64"/>
      </patternFill>
    </fill>
    <fill>
      <patternFill patternType="solid">
        <fgColor rgb="FFE7E6E6"/>
        <bgColor indexed="64"/>
      </patternFill>
    </fill>
    <fill>
      <patternFill patternType="solid">
        <fgColor rgb="FFF2F2F2"/>
        <bgColor indexed="64"/>
      </patternFill>
    </fill>
    <fill>
      <patternFill patternType="solid">
        <fgColor theme="0" tint="-0.34998626667073579"/>
        <bgColor indexed="64"/>
      </patternFill>
    </fill>
    <fill>
      <patternFill patternType="solid">
        <fgColor theme="8" tint="0.79998168889431442"/>
        <bgColor theme="8" tint="0.79998168889431442"/>
      </patternFill>
    </fill>
    <fill>
      <patternFill patternType="solid">
        <fgColor rgb="FF4472C4"/>
        <bgColor rgb="FF4472C4"/>
      </patternFill>
    </fill>
    <fill>
      <patternFill patternType="solid">
        <fgColor theme="8" tint="0.79998168889431442"/>
        <bgColor indexed="64"/>
      </patternFill>
    </fill>
    <fill>
      <patternFill patternType="solid">
        <fgColor theme="4"/>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8"/>
      </bottom>
      <diagonal/>
    </border>
    <border>
      <left style="thin">
        <color theme="8"/>
      </left>
      <right style="thin">
        <color theme="8"/>
      </right>
      <top style="thin">
        <color theme="8"/>
      </top>
      <bottom style="thin">
        <color theme="8"/>
      </bottom>
      <diagonal/>
    </border>
    <border>
      <left style="thin">
        <color rgb="FF000000"/>
      </left>
      <right style="thin">
        <color rgb="FF000000"/>
      </right>
      <top style="thin">
        <color theme="8"/>
      </top>
      <bottom style="thin">
        <color theme="8"/>
      </bottom>
      <diagonal/>
    </border>
    <border>
      <left style="thin">
        <color rgb="FF000000"/>
      </left>
      <right style="thin">
        <color rgb="FF000000"/>
      </right>
      <top style="thin">
        <color theme="8"/>
      </top>
      <bottom style="thin">
        <color rgb="FF000000"/>
      </bottom>
      <diagonal/>
    </border>
    <border>
      <left style="thin">
        <color rgb="FF000000"/>
      </left>
      <right style="thin">
        <color theme="8"/>
      </right>
      <top style="thin">
        <color rgb="FF000000"/>
      </top>
      <bottom style="thin">
        <color theme="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0" fillId="0" borderId="0" xfId="0" applyAlignment="1">
      <alignment wrapText="1"/>
    </xf>
    <xf numFmtId="4" fontId="0" fillId="0" borderId="1" xfId="0" applyNumberFormat="1" applyBorder="1"/>
    <xf numFmtId="0" fontId="0" fillId="2" borderId="1" xfId="0" applyFill="1" applyBorder="1"/>
    <xf numFmtId="4" fontId="0" fillId="3" borderId="1" xfId="0" applyNumberFormat="1" applyFill="1" applyBorder="1"/>
    <xf numFmtId="4" fontId="0" fillId="5" borderId="1" xfId="0" applyNumberFormat="1" applyFill="1" applyBorder="1"/>
    <xf numFmtId="4" fontId="0" fillId="0" borderId="0" xfId="0" applyNumberFormat="1"/>
    <xf numFmtId="4" fontId="0" fillId="8" borderId="1" xfId="0" applyNumberFormat="1" applyFill="1" applyBorder="1"/>
    <xf numFmtId="4" fontId="0" fillId="2" borderId="1" xfId="0" applyNumberFormat="1" applyFill="1" applyBorder="1"/>
    <xf numFmtId="4" fontId="2" fillId="5" borderId="1" xfId="0" applyNumberFormat="1" applyFont="1" applyFill="1" applyBorder="1"/>
    <xf numFmtId="4" fontId="0" fillId="9" borderId="1" xfId="0" applyNumberFormat="1" applyFill="1" applyBorder="1"/>
    <xf numFmtId="4" fontId="0" fillId="10" borderId="1" xfId="0" applyNumberFormat="1" applyFill="1" applyBorder="1"/>
    <xf numFmtId="4" fontId="0" fillId="12" borderId="2" xfId="0" applyNumberFormat="1" applyFill="1" applyBorder="1"/>
    <xf numFmtId="4" fontId="0" fillId="0" borderId="2" xfId="0" applyNumberFormat="1" applyBorder="1"/>
    <xf numFmtId="4" fontId="0" fillId="0" borderId="4" xfId="0" applyNumberFormat="1" applyBorder="1"/>
    <xf numFmtId="4" fontId="0" fillId="0" borderId="2" xfId="0" applyNumberFormat="1" applyBorder="1" applyAlignment="1">
      <alignment wrapText="1"/>
    </xf>
    <xf numFmtId="4" fontId="0" fillId="12" borderId="2" xfId="0" applyNumberFormat="1" applyFill="1" applyBorder="1" applyAlignment="1">
      <alignment wrapText="1"/>
    </xf>
    <xf numFmtId="4" fontId="0" fillId="3" borderId="2" xfId="0" applyNumberFormat="1" applyFill="1" applyBorder="1"/>
    <xf numFmtId="4" fontId="0" fillId="12" borderId="1" xfId="0" applyNumberFormat="1" applyFill="1" applyBorder="1"/>
    <xf numFmtId="4" fontId="0" fillId="12" borderId="1" xfId="0" applyNumberFormat="1" applyFill="1" applyBorder="1" applyAlignment="1">
      <alignment wrapText="1"/>
    </xf>
    <xf numFmtId="4" fontId="0" fillId="4" borderId="2" xfId="0" applyNumberFormat="1" applyFill="1" applyBorder="1"/>
    <xf numFmtId="4" fontId="0" fillId="3" borderId="2" xfId="0" applyNumberFormat="1" applyFill="1" applyBorder="1" applyAlignment="1">
      <alignment wrapText="1"/>
    </xf>
    <xf numFmtId="4" fontId="0" fillId="5" borderId="2" xfId="0" applyNumberFormat="1" applyFill="1" applyBorder="1" applyAlignment="1">
      <alignment wrapText="1"/>
    </xf>
    <xf numFmtId="4" fontId="0" fillId="2" borderId="2" xfId="0" applyNumberFormat="1" applyFill="1" applyBorder="1"/>
    <xf numFmtId="4" fontId="0" fillId="5" borderId="2" xfId="0" applyNumberFormat="1" applyFill="1" applyBorder="1"/>
    <xf numFmtId="4" fontId="0" fillId="8" borderId="2" xfId="0" applyNumberFormat="1" applyFill="1" applyBorder="1"/>
    <xf numFmtId="4" fontId="0" fillId="6" borderId="2" xfId="0" applyNumberFormat="1" applyFill="1" applyBorder="1"/>
    <xf numFmtId="4" fontId="0" fillId="12" borderId="6" xfId="0" applyNumberFormat="1" applyFill="1" applyBorder="1"/>
    <xf numFmtId="4" fontId="0" fillId="10" borderId="2" xfId="0" applyNumberFormat="1" applyFill="1" applyBorder="1"/>
    <xf numFmtId="4" fontId="0" fillId="7" borderId="2" xfId="0" applyNumberFormat="1" applyFill="1" applyBorder="1"/>
    <xf numFmtId="4" fontId="2" fillId="5" borderId="2" xfId="0" applyNumberFormat="1" applyFont="1" applyFill="1" applyBorder="1"/>
    <xf numFmtId="4" fontId="3" fillId="0" borderId="3" xfId="0" applyNumberFormat="1" applyFont="1" applyBorder="1"/>
    <xf numFmtId="4" fontId="0" fillId="12" borderId="1" xfId="0" applyNumberFormat="1" applyFill="1" applyBorder="1" applyAlignment="1">
      <alignment horizontal="right"/>
    </xf>
    <xf numFmtId="49" fontId="0" fillId="8" borderId="2" xfId="0" applyNumberFormat="1" applyFill="1" applyBorder="1"/>
    <xf numFmtId="0" fontId="0" fillId="12" borderId="2" xfId="0" applyFill="1" applyBorder="1" applyAlignment="1">
      <alignment wrapText="1"/>
    </xf>
    <xf numFmtId="4" fontId="0" fillId="0" borderId="5" xfId="0" applyNumberFormat="1" applyBorder="1"/>
    <xf numFmtId="4" fontId="0" fillId="12" borderId="4" xfId="0" applyNumberFormat="1" applyFill="1" applyBorder="1"/>
    <xf numFmtId="4" fontId="0" fillId="11" borderId="2" xfId="0" applyNumberFormat="1" applyFill="1" applyBorder="1" applyAlignment="1">
      <alignment wrapText="1"/>
    </xf>
    <xf numFmtId="0" fontId="4" fillId="13" borderId="7" xfId="0" applyFont="1" applyFill="1" applyBorder="1" applyAlignment="1">
      <alignment horizontal="left" vertical="center" wrapText="1"/>
    </xf>
    <xf numFmtId="0" fontId="6" fillId="0" borderId="7" xfId="0" applyFont="1" applyBorder="1" applyAlignment="1">
      <alignment vertical="center" wrapText="1"/>
    </xf>
    <xf numFmtId="0" fontId="6" fillId="0" borderId="7" xfId="0" applyFont="1" applyBorder="1" applyAlignment="1">
      <alignment vertical="center"/>
    </xf>
    <xf numFmtId="0" fontId="6" fillId="3" borderId="7" xfId="0" applyFont="1" applyFill="1" applyBorder="1" applyAlignment="1">
      <alignment vertical="center" wrapText="1"/>
    </xf>
    <xf numFmtId="0" fontId="8" fillId="0" borderId="7" xfId="0" applyFont="1" applyBorder="1" applyAlignment="1">
      <alignment vertical="center" wrapText="1"/>
    </xf>
    <xf numFmtId="0" fontId="10" fillId="0" borderId="7" xfId="0" quotePrefix="1" applyFont="1" applyBorder="1" applyAlignment="1">
      <alignment vertical="center" wrapText="1"/>
    </xf>
    <xf numFmtId="0" fontId="9" fillId="0" borderId="7" xfId="0" applyFont="1" applyBorder="1" applyAlignment="1">
      <alignment vertical="center" wrapText="1"/>
    </xf>
    <xf numFmtId="164" fontId="6" fillId="0" borderId="7" xfId="0" applyNumberFormat="1" applyFont="1" applyBorder="1" applyAlignment="1">
      <alignment vertical="center"/>
    </xf>
    <xf numFmtId="164" fontId="6" fillId="3" borderId="7" xfId="0" applyNumberFormat="1" applyFont="1" applyFill="1" applyBorder="1" applyAlignment="1">
      <alignment vertical="center"/>
    </xf>
    <xf numFmtId="0" fontId="12" fillId="0" borderId="7" xfId="0" applyFont="1" applyBorder="1" applyAlignment="1">
      <alignment vertical="center" wrapText="1"/>
    </xf>
    <xf numFmtId="0" fontId="12" fillId="3" borderId="7" xfId="0" applyFont="1" applyFill="1" applyBorder="1" applyAlignment="1">
      <alignment vertical="center" wrapText="1"/>
    </xf>
    <xf numFmtId="0" fontId="12" fillId="0" borderId="7" xfId="0" applyFont="1" applyBorder="1" applyAlignment="1">
      <alignment vertical="center"/>
    </xf>
    <xf numFmtId="0" fontId="12" fillId="3" borderId="7" xfId="1" applyFont="1" applyFill="1" applyBorder="1" applyAlignment="1">
      <alignment vertical="center" wrapText="1"/>
    </xf>
    <xf numFmtId="0" fontId="12" fillId="0" borderId="7" xfId="1" applyFont="1" applyBorder="1" applyAlignment="1">
      <alignment vertical="center" wrapText="1"/>
    </xf>
    <xf numFmtId="0" fontId="12" fillId="0" borderId="7" xfId="1" applyFont="1" applyFill="1" applyBorder="1" applyAlignment="1">
      <alignment vertical="center" wrapText="1"/>
    </xf>
    <xf numFmtId="0" fontId="12" fillId="0" borderId="0" xfId="0" applyFont="1" applyAlignment="1">
      <alignment vertical="center"/>
    </xf>
    <xf numFmtId="0" fontId="11" fillId="0" borderId="7" xfId="0" applyFont="1" applyBorder="1" applyAlignment="1">
      <alignment vertical="center" wrapText="1"/>
    </xf>
    <xf numFmtId="0" fontId="7" fillId="0" borderId="7" xfId="0" applyFont="1" applyBorder="1" applyAlignment="1">
      <alignment horizontal="left" vertical="center" wrapText="1"/>
    </xf>
    <xf numFmtId="0" fontId="12" fillId="14" borderId="7" xfId="1" applyFont="1" applyFill="1" applyBorder="1" applyAlignment="1">
      <alignment vertical="center" wrapText="1"/>
    </xf>
    <xf numFmtId="0" fontId="6" fillId="14" borderId="7" xfId="0" applyFont="1" applyFill="1" applyBorder="1" applyAlignment="1">
      <alignment vertical="center" wrapText="1"/>
    </xf>
    <xf numFmtId="164" fontId="6" fillId="14" borderId="7" xfId="0" applyNumberFormat="1" applyFont="1" applyFill="1" applyBorder="1" applyAlignment="1">
      <alignment vertical="center"/>
    </xf>
    <xf numFmtId="0" fontId="9" fillId="14" borderId="7" xfId="0" applyFont="1" applyFill="1" applyBorder="1" applyAlignment="1">
      <alignment vertical="center"/>
    </xf>
    <xf numFmtId="0" fontId="12" fillId="14" borderId="7" xfId="0" applyFont="1" applyFill="1" applyBorder="1" applyAlignment="1">
      <alignment vertical="center" wrapText="1"/>
    </xf>
    <xf numFmtId="0" fontId="2" fillId="0" borderId="0" xfId="0" applyFont="1"/>
    <xf numFmtId="0" fontId="12" fillId="0" borderId="8" xfId="0" applyFont="1" applyBorder="1" applyAlignment="1">
      <alignment vertical="center" wrapText="1"/>
    </xf>
    <xf numFmtId="0" fontId="6" fillId="0" borderId="8" xfId="0" applyFont="1" applyBorder="1" applyAlignment="1">
      <alignment vertical="center" wrapText="1"/>
    </xf>
    <xf numFmtId="164" fontId="6" fillId="0" borderId="8" xfId="0" applyNumberFormat="1" applyFont="1" applyBorder="1" applyAlignment="1">
      <alignment vertical="center"/>
    </xf>
    <xf numFmtId="0" fontId="12" fillId="0" borderId="9" xfId="0" applyFont="1" applyBorder="1" applyAlignment="1">
      <alignment vertical="center" wrapText="1"/>
    </xf>
    <xf numFmtId="0" fontId="6" fillId="0" borderId="9" xfId="0" applyFont="1" applyBorder="1" applyAlignment="1">
      <alignment vertical="center" wrapText="1"/>
    </xf>
    <xf numFmtId="0" fontId="6" fillId="14" borderId="7" xfId="0" applyFont="1" applyFill="1" applyBorder="1" applyAlignment="1">
      <alignment vertical="center"/>
    </xf>
    <xf numFmtId="0" fontId="12" fillId="0" borderId="0" xfId="0" applyFont="1" applyAlignment="1">
      <alignment vertical="center" wrapText="1"/>
    </xf>
    <xf numFmtId="0" fontId="6" fillId="0" borderId="0" xfId="0" applyFont="1" applyAlignment="1">
      <alignment vertical="center"/>
    </xf>
    <xf numFmtId="0" fontId="12" fillId="0" borderId="10" xfId="0" applyFont="1" applyBorder="1" applyAlignment="1">
      <alignment vertical="center" wrapText="1"/>
    </xf>
    <xf numFmtId="0" fontId="12" fillId="0" borderId="8" xfId="1" applyFont="1" applyBorder="1" applyAlignment="1">
      <alignment vertical="center" wrapText="1"/>
    </xf>
    <xf numFmtId="164" fontId="6" fillId="0" borderId="11" xfId="0" applyNumberFormat="1" applyFont="1" applyBorder="1" applyAlignment="1">
      <alignment vertical="center"/>
    </xf>
    <xf numFmtId="0" fontId="13" fillId="15" borderId="7" xfId="0" applyFont="1" applyFill="1" applyBorder="1" applyAlignment="1">
      <alignment vertical="center"/>
    </xf>
    <xf numFmtId="0" fontId="8" fillId="0" borderId="7" xfId="0" applyFont="1" applyBorder="1" applyAlignment="1">
      <alignment vertical="center"/>
    </xf>
    <xf numFmtId="0" fontId="12" fillId="0" borderId="0" xfId="1" applyFont="1" applyBorder="1" applyAlignment="1">
      <alignment vertical="center" wrapText="1"/>
    </xf>
    <xf numFmtId="0" fontId="12" fillId="0" borderId="0" xfId="1" applyFont="1" applyFill="1" applyBorder="1" applyAlignment="1">
      <alignment vertical="center" wrapText="1"/>
    </xf>
    <xf numFmtId="0" fontId="12" fillId="3" borderId="0" xfId="1" applyFont="1" applyFill="1" applyBorder="1" applyAlignment="1">
      <alignment vertical="center" wrapText="1"/>
    </xf>
    <xf numFmtId="0" fontId="12" fillId="0" borderId="0" xfId="0" applyFont="1" applyBorder="1" applyAlignment="1">
      <alignment vertical="center"/>
    </xf>
    <xf numFmtId="0" fontId="12" fillId="14" borderId="0" xfId="1" applyFont="1" applyFill="1" applyBorder="1" applyAlignment="1">
      <alignment vertical="center" wrapText="1"/>
    </xf>
    <xf numFmtId="0" fontId="6" fillId="0" borderId="7" xfId="0" applyFont="1" applyFill="1" applyBorder="1" applyAlignment="1">
      <alignment vertical="center" wrapText="1"/>
    </xf>
    <xf numFmtId="164" fontId="6" fillId="0" borderId="7" xfId="0" applyNumberFormat="1" applyFont="1" applyFill="1" applyBorder="1" applyAlignment="1">
      <alignment vertical="center"/>
    </xf>
    <xf numFmtId="0" fontId="6" fillId="0" borderId="7" xfId="0" applyFont="1" applyFill="1" applyBorder="1" applyAlignment="1">
      <alignment vertical="center"/>
    </xf>
    <xf numFmtId="0" fontId="0" fillId="0" borderId="0" xfId="0" applyFill="1"/>
    <xf numFmtId="0" fontId="6" fillId="0" borderId="9" xfId="0" applyFont="1" applyFill="1" applyBorder="1" applyAlignment="1">
      <alignment vertical="center" wrapText="1"/>
    </xf>
    <xf numFmtId="164" fontId="6" fillId="0" borderId="9" xfId="0" applyNumberFormat="1" applyFont="1" applyFill="1" applyBorder="1" applyAlignment="1">
      <alignment vertical="center"/>
    </xf>
    <xf numFmtId="0" fontId="12" fillId="0" borderId="7" xfId="0" applyFont="1" applyFill="1" applyBorder="1" applyAlignment="1">
      <alignment vertical="center" wrapText="1"/>
    </xf>
    <xf numFmtId="0" fontId="0" fillId="14" borderId="0" xfId="0" applyFill="1"/>
    <xf numFmtId="0" fontId="8" fillId="0" borderId="7" xfId="0" applyFont="1" applyFill="1" applyBorder="1" applyAlignment="1">
      <alignment vertical="center" wrapText="1"/>
    </xf>
  </cellXfs>
  <cellStyles count="2">
    <cellStyle name="Hyperlink" xfId="1" builtinId="8"/>
    <cellStyle name="Normal" xfId="0" builtinId="0"/>
  </cellStyles>
  <dxfs count="14">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strike val="0"/>
        <outline val="0"/>
        <shadow val="0"/>
        <vertAlign val="baseline"/>
        <sz val="12"/>
        <name val="Arial"/>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quot;£&quot;#,##0.00"/>
      <alignment horizontal="general" vertical="center" textRotation="0" wrapText="0" indent="0" justifyLastLine="0" shrinkToFit="0" readingOrder="0"/>
      <border diagonalUp="0" diagonalDown="0" outline="0">
        <left style="thin">
          <color indexed="64"/>
        </left>
        <right/>
        <top style="thin">
          <color indexed="64"/>
        </top>
        <bottom/>
      </border>
    </dxf>
    <dxf>
      <font>
        <strike val="0"/>
        <outline val="0"/>
        <shadow val="0"/>
        <vertAlign val="baseline"/>
        <sz val="12"/>
        <name val="Arial"/>
        <family val="2"/>
        <scheme val="none"/>
      </font>
      <numFmt numFmtId="164" formatCode="&quot;£&quot;#,##0.00"/>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name val="Arial"/>
        <family val="2"/>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name val="Arial"/>
        <family val="2"/>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2"/>
        <name val="Arial"/>
        <family val="2"/>
        <scheme val="none"/>
      </font>
      <alignment vertical="center" textRotation="0"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27EE7"/>
      <color rgb="FF9956CC"/>
      <color rgb="FFF593EB"/>
      <color rgb="FFF589D1"/>
      <color rgb="FFF59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FA" id="{AC016877-9BC8-465D-9C32-1FFE3F73C731}">
    <nsvFilter filterId="{8DB84BBA-B290-4F3D-B840-989986CDFA4E}" ref="A1:F275" tableId="1"/>
  </namedSheetView>
  <namedSheetView name="View 2" id="{B719293F-E2AA-4F66-88E0-9B3AF3502A85}">
    <nsvFilter filterId="{8DB84BBA-B290-4F3D-B840-989986CDFA4E}" ref="A1:F275"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B84BBA-B290-4F3D-B840-989986CDFA4E}" name="Table1" displayName="Table1" ref="A1:F276" totalsRowCount="1" headerRowDxfId="13" dataDxfId="12">
  <autoFilter ref="A1:F275" xr:uid="{8DB84BBA-B290-4F3D-B840-989986CDFA4E}"/>
  <sortState xmlns:xlrd2="http://schemas.microsoft.com/office/spreadsheetml/2017/richdata2" ref="A2:F275">
    <sortCondition ref="A1:A275"/>
  </sortState>
  <tableColumns count="6">
    <tableColumn id="4" xr3:uid="{179DAF7F-4195-4B60-8131-ACEED757D092}" name="Councillor's Name" dataDxfId="11" totalsRowDxfId="10"/>
    <tableColumn id="48" xr3:uid="{F7B3EBE4-16A2-4447-85AD-377F57EE7837}" name="Division" dataDxfId="9" totalsRowDxfId="8" dataCellStyle="Hyperlink" totalsRowCellStyle="Hyperlink"/>
    <tableColumn id="6" xr3:uid="{AEB40602-E544-4F12-B6E1-A5DBA5473637}" name="Recipient of the grant" dataDxfId="7" totalsRowDxfId="6"/>
    <tableColumn id="40" xr3:uid="{DE03CA16-4C4A-42DD-942D-176519252E1A}" name="Purpose of expenditure" dataDxfId="5" totalsRowDxfId="4"/>
    <tableColumn id="42" xr3:uid="{299E03AC-F341-4D3A-A4D1-7B50196DDBD1}" name="Spend" totalsRowFunction="sum" dataDxfId="3" totalsRowDxfId="2"/>
    <tableColumn id="1" xr3:uid="{562D97B4-6F53-49D2-A501-41B17DDA6DD0}" name="District" dataDxfId="1" totalsRow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000-871D-44D1-A601-690DE0660A29}">
  <dimension ref="A1:H276"/>
  <sheetViews>
    <sheetView tabSelected="1" topLeftCell="A172" zoomScale="50" zoomScaleNormal="50" workbookViewId="0">
      <selection activeCell="M179" sqref="M179"/>
    </sheetView>
  </sheetViews>
  <sheetFormatPr defaultRowHeight="14.5" x14ac:dyDescent="0.35"/>
  <cols>
    <col min="1" max="1" width="43.26953125" style="1" bestFit="1" customWidth="1"/>
    <col min="2" max="2" width="35.26953125" style="1" customWidth="1"/>
    <col min="3" max="3" width="59" style="1" bestFit="1" customWidth="1"/>
    <col min="4" max="4" width="126.54296875" customWidth="1"/>
    <col min="5" max="5" width="18.7265625" customWidth="1"/>
    <col min="6" max="6" width="25.81640625" bestFit="1" customWidth="1"/>
  </cols>
  <sheetData>
    <row r="1" spans="1:6" ht="72.75" customHeight="1" x14ac:dyDescent="0.35">
      <c r="A1" s="38" t="s">
        <v>0</v>
      </c>
      <c r="B1" s="38" t="s">
        <v>1</v>
      </c>
      <c r="C1" s="38" t="s">
        <v>2</v>
      </c>
      <c r="D1" s="38" t="s">
        <v>3</v>
      </c>
      <c r="E1" s="38" t="s">
        <v>4</v>
      </c>
      <c r="F1" s="73" t="s">
        <v>5</v>
      </c>
    </row>
    <row r="2" spans="1:6" ht="55.5" customHeight="1" x14ac:dyDescent="0.35">
      <c r="A2" s="52" t="s">
        <v>6</v>
      </c>
      <c r="B2" s="52" t="s">
        <v>7</v>
      </c>
      <c r="C2" s="39" t="s">
        <v>8</v>
      </c>
      <c r="D2" s="39" t="s">
        <v>9</v>
      </c>
      <c r="E2" s="45">
        <v>4173.43</v>
      </c>
      <c r="F2" s="40" t="s">
        <v>10</v>
      </c>
    </row>
    <row r="3" spans="1:6" ht="36" customHeight="1" x14ac:dyDescent="0.35">
      <c r="A3" s="51" t="s">
        <v>11</v>
      </c>
      <c r="B3" s="51" t="s">
        <v>12</v>
      </c>
      <c r="C3" s="39" t="s">
        <v>13</v>
      </c>
      <c r="D3" s="39" t="s">
        <v>641</v>
      </c>
      <c r="E3" s="45">
        <v>3000</v>
      </c>
      <c r="F3" s="40" t="s">
        <v>14</v>
      </c>
    </row>
    <row r="4" spans="1:6" ht="39.75" customHeight="1" x14ac:dyDescent="0.35">
      <c r="A4" s="51" t="s">
        <v>11</v>
      </c>
      <c r="B4" s="51" t="s">
        <v>12</v>
      </c>
      <c r="C4" s="39" t="s">
        <v>19</v>
      </c>
      <c r="D4" s="39" t="s">
        <v>642</v>
      </c>
      <c r="E4" s="45">
        <v>3000</v>
      </c>
      <c r="F4" s="40" t="s">
        <v>14</v>
      </c>
    </row>
    <row r="5" spans="1:6" ht="39.75" customHeight="1" x14ac:dyDescent="0.35">
      <c r="A5" s="51" t="s">
        <v>11</v>
      </c>
      <c r="B5" s="51" t="s">
        <v>12</v>
      </c>
      <c r="C5" s="39" t="s">
        <v>15</v>
      </c>
      <c r="D5" s="39" t="s">
        <v>16</v>
      </c>
      <c r="E5" s="45">
        <v>2969.2</v>
      </c>
      <c r="F5" s="40" t="s">
        <v>14</v>
      </c>
    </row>
    <row r="6" spans="1:6" ht="31.5" customHeight="1" x14ac:dyDescent="0.35">
      <c r="A6" s="51" t="s">
        <v>11</v>
      </c>
      <c r="B6" s="51" t="s">
        <v>12</v>
      </c>
      <c r="C6" s="39" t="s">
        <v>17</v>
      </c>
      <c r="D6" s="39" t="s">
        <v>18</v>
      </c>
      <c r="E6" s="45">
        <f xml:space="preserve"> 741.6 + 700 + 862.38</f>
        <v>2303.98</v>
      </c>
      <c r="F6" s="40" t="s">
        <v>14</v>
      </c>
    </row>
    <row r="7" spans="1:6" ht="41.25" customHeight="1" x14ac:dyDescent="0.35">
      <c r="A7" s="51" t="s">
        <v>11</v>
      </c>
      <c r="B7" s="51" t="s">
        <v>12</v>
      </c>
      <c r="C7" s="41" t="s">
        <v>20</v>
      </c>
      <c r="D7" s="41" t="s">
        <v>643</v>
      </c>
      <c r="E7" s="46">
        <v>2000</v>
      </c>
      <c r="F7" s="40" t="s">
        <v>14</v>
      </c>
    </row>
    <row r="8" spans="1:6" ht="65.25" customHeight="1" x14ac:dyDescent="0.35">
      <c r="A8" s="49" t="s">
        <v>21</v>
      </c>
      <c r="B8" s="51" t="s">
        <v>22</v>
      </c>
      <c r="C8" s="39" t="s">
        <v>31</v>
      </c>
      <c r="D8" s="39" t="s">
        <v>32</v>
      </c>
      <c r="E8" s="45">
        <v>3000</v>
      </c>
      <c r="F8" s="40" t="s">
        <v>24</v>
      </c>
    </row>
    <row r="9" spans="1:6" ht="58.5" customHeight="1" x14ac:dyDescent="0.35">
      <c r="A9" s="49" t="s">
        <v>21</v>
      </c>
      <c r="B9" s="51" t="s">
        <v>22</v>
      </c>
      <c r="C9" s="39" t="s">
        <v>29</v>
      </c>
      <c r="D9" s="39" t="s">
        <v>30</v>
      </c>
      <c r="E9" s="45">
        <v>2300</v>
      </c>
      <c r="F9" s="40" t="s">
        <v>24</v>
      </c>
    </row>
    <row r="10" spans="1:6" ht="33" customHeight="1" x14ac:dyDescent="0.35">
      <c r="A10" s="51" t="s">
        <v>21</v>
      </c>
      <c r="B10" s="51" t="s">
        <v>22</v>
      </c>
      <c r="C10" s="39" t="s">
        <v>23</v>
      </c>
      <c r="D10" s="42" t="s">
        <v>644</v>
      </c>
      <c r="E10" s="45">
        <v>1500</v>
      </c>
      <c r="F10" s="40" t="s">
        <v>24</v>
      </c>
    </row>
    <row r="11" spans="1:6" ht="40.5" customHeight="1" x14ac:dyDescent="0.35">
      <c r="A11" s="75" t="s">
        <v>21</v>
      </c>
      <c r="B11" s="51" t="s">
        <v>22</v>
      </c>
      <c r="C11" s="80" t="s">
        <v>34</v>
      </c>
      <c r="D11" s="80" t="s">
        <v>35</v>
      </c>
      <c r="E11" s="81">
        <v>1197.72</v>
      </c>
      <c r="F11" s="40" t="s">
        <v>24</v>
      </c>
    </row>
    <row r="12" spans="1:6" ht="49.5" customHeight="1" x14ac:dyDescent="0.35">
      <c r="A12" s="75" t="s">
        <v>21</v>
      </c>
      <c r="B12" s="51" t="s">
        <v>22</v>
      </c>
      <c r="C12" s="39" t="s">
        <v>27</v>
      </c>
      <c r="D12" s="39" t="s">
        <v>28</v>
      </c>
      <c r="E12" s="45">
        <v>770</v>
      </c>
      <c r="F12" s="40" t="s">
        <v>24</v>
      </c>
    </row>
    <row r="13" spans="1:6" ht="57" customHeight="1" x14ac:dyDescent="0.35">
      <c r="A13" s="75" t="s">
        <v>21</v>
      </c>
      <c r="B13" s="51" t="s">
        <v>22</v>
      </c>
      <c r="C13" s="39" t="s">
        <v>25</v>
      </c>
      <c r="D13" s="42" t="s">
        <v>26</v>
      </c>
      <c r="E13" s="45">
        <v>463.03</v>
      </c>
      <c r="F13" s="40" t="s">
        <v>24</v>
      </c>
    </row>
    <row r="14" spans="1:6" ht="40.5" customHeight="1" x14ac:dyDescent="0.35">
      <c r="A14" s="49" t="s">
        <v>21</v>
      </c>
      <c r="B14" s="51" t="s">
        <v>22</v>
      </c>
      <c r="C14" s="57" t="s">
        <v>33</v>
      </c>
      <c r="D14" s="57" t="s">
        <v>645</v>
      </c>
      <c r="E14" s="58">
        <v>300</v>
      </c>
      <c r="F14" s="67" t="s">
        <v>24</v>
      </c>
    </row>
    <row r="15" spans="1:6" ht="64.5" customHeight="1" x14ac:dyDescent="0.35">
      <c r="A15" s="51" t="s">
        <v>21</v>
      </c>
      <c r="B15" s="51" t="s">
        <v>22</v>
      </c>
      <c r="C15" s="39" t="s">
        <v>36</v>
      </c>
      <c r="D15" s="39" t="s">
        <v>37</v>
      </c>
      <c r="E15" s="45">
        <v>269.25</v>
      </c>
      <c r="F15" s="40" t="s">
        <v>24</v>
      </c>
    </row>
    <row r="16" spans="1:6" ht="65.25" customHeight="1" x14ac:dyDescent="0.35">
      <c r="A16" s="51" t="s">
        <v>38</v>
      </c>
      <c r="B16" s="51" t="s">
        <v>39</v>
      </c>
      <c r="C16" s="39" t="s">
        <v>52</v>
      </c>
      <c r="D16" s="39" t="s">
        <v>53</v>
      </c>
      <c r="E16" s="45">
        <v>1299</v>
      </c>
      <c r="F16" s="40" t="s">
        <v>42</v>
      </c>
    </row>
    <row r="17" spans="1:6" ht="70.5" customHeight="1" x14ac:dyDescent="0.35">
      <c r="A17" s="75" t="s">
        <v>38</v>
      </c>
      <c r="B17" s="51" t="s">
        <v>39</v>
      </c>
      <c r="C17" s="39" t="s">
        <v>44</v>
      </c>
      <c r="D17" s="39" t="s">
        <v>45</v>
      </c>
      <c r="E17" s="45">
        <v>1000</v>
      </c>
      <c r="F17" s="40" t="s">
        <v>42</v>
      </c>
    </row>
    <row r="18" spans="1:6" ht="50.25" customHeight="1" x14ac:dyDescent="0.35">
      <c r="A18" s="51" t="s">
        <v>38</v>
      </c>
      <c r="B18" s="51" t="s">
        <v>39</v>
      </c>
      <c r="C18" s="39" t="s">
        <v>54</v>
      </c>
      <c r="D18" s="39" t="s">
        <v>55</v>
      </c>
      <c r="E18" s="45">
        <v>1000</v>
      </c>
      <c r="F18" s="40" t="s">
        <v>42</v>
      </c>
    </row>
    <row r="19" spans="1:6" ht="61.5" customHeight="1" x14ac:dyDescent="0.35">
      <c r="A19" s="51" t="s">
        <v>38</v>
      </c>
      <c r="B19" s="51" t="s">
        <v>39</v>
      </c>
      <c r="C19" s="39" t="s">
        <v>58</v>
      </c>
      <c r="D19" s="39" t="s">
        <v>59</v>
      </c>
      <c r="E19" s="45">
        <v>745</v>
      </c>
      <c r="F19" s="40" t="s">
        <v>42</v>
      </c>
    </row>
    <row r="20" spans="1:6" ht="39.75" customHeight="1" x14ac:dyDescent="0.35">
      <c r="A20" s="51" t="s">
        <v>38</v>
      </c>
      <c r="B20" s="51" t="s">
        <v>39</v>
      </c>
      <c r="C20" s="59" t="s">
        <v>40</v>
      </c>
      <c r="D20" s="57" t="s">
        <v>41</v>
      </c>
      <c r="E20" s="58">
        <v>634.88</v>
      </c>
      <c r="F20" s="40" t="s">
        <v>42</v>
      </c>
    </row>
    <row r="21" spans="1:6" ht="45.75" customHeight="1" x14ac:dyDescent="0.35">
      <c r="A21" s="49" t="s">
        <v>38</v>
      </c>
      <c r="B21" s="51" t="s">
        <v>39</v>
      </c>
      <c r="C21" s="39" t="s">
        <v>43</v>
      </c>
      <c r="D21" s="42" t="s">
        <v>646</v>
      </c>
      <c r="E21" s="45">
        <v>600</v>
      </c>
      <c r="F21" s="40" t="s">
        <v>42</v>
      </c>
    </row>
    <row r="22" spans="1:6" ht="45" customHeight="1" x14ac:dyDescent="0.35">
      <c r="A22" s="51" t="s">
        <v>38</v>
      </c>
      <c r="B22" s="51" t="s">
        <v>39</v>
      </c>
      <c r="C22" s="39" t="s">
        <v>46</v>
      </c>
      <c r="D22" s="39" t="s">
        <v>47</v>
      </c>
      <c r="E22" s="45">
        <v>387.1</v>
      </c>
      <c r="F22" s="40" t="s">
        <v>42</v>
      </c>
    </row>
    <row r="23" spans="1:6" ht="57.75" customHeight="1" x14ac:dyDescent="0.35">
      <c r="A23" s="51" t="s">
        <v>38</v>
      </c>
      <c r="B23" s="51" t="s">
        <v>39</v>
      </c>
      <c r="C23" s="39" t="s">
        <v>50</v>
      </c>
      <c r="D23" s="39" t="s">
        <v>51</v>
      </c>
      <c r="E23" s="45">
        <v>357.95</v>
      </c>
      <c r="F23" s="40" t="s">
        <v>42</v>
      </c>
    </row>
    <row r="24" spans="1:6" ht="53.25" customHeight="1" x14ac:dyDescent="0.35">
      <c r="A24" s="51" t="s">
        <v>38</v>
      </c>
      <c r="B24" s="51" t="s">
        <v>39</v>
      </c>
      <c r="C24" s="39" t="s">
        <v>56</v>
      </c>
      <c r="D24" s="39" t="s">
        <v>57</v>
      </c>
      <c r="E24" s="45">
        <v>283.67</v>
      </c>
      <c r="F24" s="40" t="s">
        <v>42</v>
      </c>
    </row>
    <row r="25" spans="1:6" ht="46.5" customHeight="1" x14ac:dyDescent="0.35">
      <c r="A25" s="52" t="s">
        <v>38</v>
      </c>
      <c r="B25" s="52" t="s">
        <v>39</v>
      </c>
      <c r="C25" s="39" t="s">
        <v>60</v>
      </c>
      <c r="D25" s="39" t="s">
        <v>61</v>
      </c>
      <c r="E25" s="45">
        <v>225</v>
      </c>
      <c r="F25" s="40" t="s">
        <v>42</v>
      </c>
    </row>
    <row r="26" spans="1:6" ht="57" customHeight="1" x14ac:dyDescent="0.35">
      <c r="A26" s="51" t="s">
        <v>38</v>
      </c>
      <c r="B26" s="51" t="s">
        <v>39</v>
      </c>
      <c r="C26" s="39" t="s">
        <v>49</v>
      </c>
      <c r="D26" s="39" t="s">
        <v>648</v>
      </c>
      <c r="E26" s="45">
        <v>170</v>
      </c>
      <c r="F26" s="40" t="s">
        <v>42</v>
      </c>
    </row>
    <row r="27" spans="1:6" ht="44.25" customHeight="1" x14ac:dyDescent="0.35">
      <c r="A27" s="51" t="s">
        <v>38</v>
      </c>
      <c r="B27" s="51" t="s">
        <v>39</v>
      </c>
      <c r="C27" s="39" t="s">
        <v>48</v>
      </c>
      <c r="D27" s="39" t="s">
        <v>647</v>
      </c>
      <c r="E27" s="45">
        <v>123.69</v>
      </c>
      <c r="F27" s="40" t="s">
        <v>42</v>
      </c>
    </row>
    <row r="28" spans="1:6" ht="66.75" customHeight="1" x14ac:dyDescent="0.35">
      <c r="A28" s="51" t="s">
        <v>63</v>
      </c>
      <c r="B28" s="51" t="s">
        <v>62</v>
      </c>
      <c r="C28" s="39" t="s">
        <v>66</v>
      </c>
      <c r="D28" s="39" t="s">
        <v>67</v>
      </c>
      <c r="E28" s="45">
        <v>1300</v>
      </c>
      <c r="F28" s="40" t="s">
        <v>24</v>
      </c>
    </row>
    <row r="29" spans="1:6" ht="50.25" customHeight="1" x14ac:dyDescent="0.35">
      <c r="A29" s="51" t="s">
        <v>63</v>
      </c>
      <c r="B29" s="51" t="s">
        <v>62</v>
      </c>
      <c r="C29" s="39" t="s">
        <v>68</v>
      </c>
      <c r="D29" s="39" t="s">
        <v>69</v>
      </c>
      <c r="E29" s="45">
        <v>1000</v>
      </c>
      <c r="F29" s="40" t="s">
        <v>24</v>
      </c>
    </row>
    <row r="30" spans="1:6" ht="57" customHeight="1" x14ac:dyDescent="0.35">
      <c r="A30" s="51" t="s">
        <v>63</v>
      </c>
      <c r="B30" s="51" t="s">
        <v>62</v>
      </c>
      <c r="C30" s="39" t="s">
        <v>64</v>
      </c>
      <c r="D30" s="39" t="s">
        <v>65</v>
      </c>
      <c r="E30" s="45">
        <v>500</v>
      </c>
      <c r="F30" s="40" t="s">
        <v>24</v>
      </c>
    </row>
    <row r="31" spans="1:6" ht="28.5" customHeight="1" x14ac:dyDescent="0.35">
      <c r="A31" s="52" t="s">
        <v>70</v>
      </c>
      <c r="B31" s="52" t="s">
        <v>71</v>
      </c>
      <c r="C31" s="39" t="s">
        <v>72</v>
      </c>
      <c r="D31" s="39" t="s">
        <v>73</v>
      </c>
      <c r="E31" s="45">
        <v>1344.17</v>
      </c>
      <c r="F31" s="40" t="s">
        <v>74</v>
      </c>
    </row>
    <row r="32" spans="1:6" ht="51.75" customHeight="1" x14ac:dyDescent="0.35">
      <c r="A32" s="78" t="s">
        <v>75</v>
      </c>
      <c r="B32" s="51" t="s">
        <v>76</v>
      </c>
      <c r="C32" s="57" t="s">
        <v>77</v>
      </c>
      <c r="D32" s="57" t="s">
        <v>78</v>
      </c>
      <c r="E32" s="58">
        <v>1998.32</v>
      </c>
      <c r="F32" s="40" t="s">
        <v>74</v>
      </c>
    </row>
    <row r="33" spans="1:6" ht="51" customHeight="1" x14ac:dyDescent="0.35">
      <c r="A33" s="51" t="s">
        <v>75</v>
      </c>
      <c r="B33" s="51" t="s">
        <v>76</v>
      </c>
      <c r="C33" s="39" t="s">
        <v>82</v>
      </c>
      <c r="D33" s="39" t="s">
        <v>83</v>
      </c>
      <c r="E33" s="45">
        <v>896.33</v>
      </c>
      <c r="F33" s="40" t="s">
        <v>74</v>
      </c>
    </row>
    <row r="34" spans="1:6" ht="57.75" customHeight="1" x14ac:dyDescent="0.35">
      <c r="A34" s="51" t="s">
        <v>75</v>
      </c>
      <c r="B34" s="51" t="s">
        <v>76</v>
      </c>
      <c r="C34" s="39" t="s">
        <v>79</v>
      </c>
      <c r="D34" s="39" t="s">
        <v>80</v>
      </c>
      <c r="E34" s="45">
        <v>461.65</v>
      </c>
      <c r="F34" s="40" t="s">
        <v>74</v>
      </c>
    </row>
    <row r="35" spans="1:6" ht="63" customHeight="1" x14ac:dyDescent="0.35">
      <c r="A35" s="51" t="s">
        <v>75</v>
      </c>
      <c r="B35" s="51" t="s">
        <v>76</v>
      </c>
      <c r="C35" s="39" t="s">
        <v>81</v>
      </c>
      <c r="D35" s="39" t="s">
        <v>629</v>
      </c>
      <c r="E35" s="45">
        <v>389.72</v>
      </c>
      <c r="F35" s="40" t="s">
        <v>74</v>
      </c>
    </row>
    <row r="36" spans="1:6" ht="43.5" customHeight="1" x14ac:dyDescent="0.35">
      <c r="A36" s="78" t="s">
        <v>84</v>
      </c>
      <c r="B36" s="51" t="s">
        <v>85</v>
      </c>
      <c r="C36" s="39" t="s">
        <v>86</v>
      </c>
      <c r="D36" s="39" t="s">
        <v>87</v>
      </c>
      <c r="E36" s="45">
        <v>359.99</v>
      </c>
      <c r="F36" s="40" t="s">
        <v>88</v>
      </c>
    </row>
    <row r="37" spans="1:6" ht="49.5" customHeight="1" x14ac:dyDescent="0.35">
      <c r="A37" s="53" t="s">
        <v>89</v>
      </c>
      <c r="B37" s="51" t="s">
        <v>90</v>
      </c>
      <c r="C37" s="39" t="s">
        <v>91</v>
      </c>
      <c r="D37" s="39" t="s">
        <v>649</v>
      </c>
      <c r="E37" s="45">
        <v>2798.56</v>
      </c>
      <c r="F37" s="40" t="s">
        <v>88</v>
      </c>
    </row>
    <row r="38" spans="1:6" ht="60" customHeight="1" x14ac:dyDescent="0.35">
      <c r="A38" s="78" t="s">
        <v>89</v>
      </c>
      <c r="B38" s="51" t="s">
        <v>90</v>
      </c>
      <c r="C38" s="39" t="s">
        <v>92</v>
      </c>
      <c r="D38" s="42" t="s">
        <v>93</v>
      </c>
      <c r="E38" s="45">
        <v>1600</v>
      </c>
      <c r="F38" s="40" t="s">
        <v>88</v>
      </c>
    </row>
    <row r="39" spans="1:6" ht="46.5" customHeight="1" x14ac:dyDescent="0.35">
      <c r="A39" s="78" t="s">
        <v>89</v>
      </c>
      <c r="B39" s="52" t="s">
        <v>90</v>
      </c>
      <c r="C39" s="39" t="s">
        <v>94</v>
      </c>
      <c r="D39" s="39" t="s">
        <v>95</v>
      </c>
      <c r="E39" s="45">
        <v>400</v>
      </c>
      <c r="F39" s="40" t="s">
        <v>88</v>
      </c>
    </row>
    <row r="40" spans="1:6" ht="53.25" customHeight="1" x14ac:dyDescent="0.35">
      <c r="A40" s="78" t="s">
        <v>96</v>
      </c>
      <c r="B40" s="51" t="s">
        <v>97</v>
      </c>
      <c r="C40" s="39" t="s">
        <v>98</v>
      </c>
      <c r="D40" s="39" t="s">
        <v>99</v>
      </c>
      <c r="E40" s="45">
        <v>5000</v>
      </c>
      <c r="F40" s="40" t="s">
        <v>24</v>
      </c>
    </row>
    <row r="41" spans="1:6" ht="42" customHeight="1" x14ac:dyDescent="0.35">
      <c r="A41" s="78" t="s">
        <v>96</v>
      </c>
      <c r="B41" s="51" t="s">
        <v>97</v>
      </c>
      <c r="C41" s="39" t="s">
        <v>100</v>
      </c>
      <c r="D41" s="39" t="s">
        <v>101</v>
      </c>
      <c r="E41" s="45">
        <v>4400</v>
      </c>
      <c r="F41" s="40" t="s">
        <v>24</v>
      </c>
    </row>
    <row r="42" spans="1:6" ht="48.75" customHeight="1" x14ac:dyDescent="0.35">
      <c r="A42" s="78" t="s">
        <v>96</v>
      </c>
      <c r="B42" s="52" t="s">
        <v>97</v>
      </c>
      <c r="C42" s="39" t="s">
        <v>100</v>
      </c>
      <c r="D42" s="39" t="s">
        <v>106</v>
      </c>
      <c r="E42" s="45">
        <v>1600</v>
      </c>
      <c r="F42" s="40" t="s">
        <v>24</v>
      </c>
    </row>
    <row r="43" spans="1:6" ht="38.25" customHeight="1" x14ac:dyDescent="0.35">
      <c r="A43" s="78" t="s">
        <v>96</v>
      </c>
      <c r="B43" s="51" t="s">
        <v>97</v>
      </c>
      <c r="C43" s="39" t="s">
        <v>105</v>
      </c>
      <c r="D43" s="39" t="s">
        <v>630</v>
      </c>
      <c r="E43" s="45">
        <v>1543.08</v>
      </c>
      <c r="F43" s="40" t="s">
        <v>24</v>
      </c>
    </row>
    <row r="44" spans="1:6" ht="37.5" customHeight="1" x14ac:dyDescent="0.35">
      <c r="A44" s="78" t="s">
        <v>96</v>
      </c>
      <c r="B44" s="51" t="s">
        <v>97</v>
      </c>
      <c r="C44" s="39" t="s">
        <v>102</v>
      </c>
      <c r="D44" s="39" t="s">
        <v>103</v>
      </c>
      <c r="E44" s="45">
        <v>1000</v>
      </c>
      <c r="F44" s="40" t="s">
        <v>24</v>
      </c>
    </row>
    <row r="45" spans="1:6" ht="36.75" customHeight="1" x14ac:dyDescent="0.35">
      <c r="A45" s="78" t="s">
        <v>96</v>
      </c>
      <c r="B45" s="51" t="s">
        <v>97</v>
      </c>
      <c r="C45" s="39" t="s">
        <v>102</v>
      </c>
      <c r="D45" s="39" t="s">
        <v>104</v>
      </c>
      <c r="E45" s="45">
        <v>1000</v>
      </c>
      <c r="F45" s="40" t="s">
        <v>24</v>
      </c>
    </row>
    <row r="46" spans="1:6" ht="43.5" customHeight="1" x14ac:dyDescent="0.35">
      <c r="A46" s="78" t="s">
        <v>107</v>
      </c>
      <c r="B46" s="51" t="s">
        <v>108</v>
      </c>
      <c r="C46" s="39" t="s">
        <v>109</v>
      </c>
      <c r="D46" s="39" t="s">
        <v>110</v>
      </c>
      <c r="E46" s="45">
        <v>4500</v>
      </c>
      <c r="F46" s="40" t="s">
        <v>24</v>
      </c>
    </row>
    <row r="47" spans="1:6" ht="36.75" customHeight="1" x14ac:dyDescent="0.35">
      <c r="A47" s="78" t="s">
        <v>107</v>
      </c>
      <c r="B47" s="51" t="s">
        <v>108</v>
      </c>
      <c r="C47" s="39" t="s">
        <v>111</v>
      </c>
      <c r="D47" s="39" t="s">
        <v>112</v>
      </c>
      <c r="E47" s="45">
        <v>991.56</v>
      </c>
      <c r="F47" s="40" t="s">
        <v>24</v>
      </c>
    </row>
    <row r="48" spans="1:6" ht="51" customHeight="1" x14ac:dyDescent="0.35">
      <c r="A48" s="78" t="s">
        <v>113</v>
      </c>
      <c r="B48" s="52" t="s">
        <v>114</v>
      </c>
      <c r="C48" s="39" t="s">
        <v>115</v>
      </c>
      <c r="D48" s="39" t="s">
        <v>116</v>
      </c>
      <c r="E48" s="45">
        <v>4098.5</v>
      </c>
      <c r="F48" s="40" t="s">
        <v>88</v>
      </c>
    </row>
    <row r="49" spans="1:6" ht="62.25" customHeight="1" x14ac:dyDescent="0.35">
      <c r="A49" s="51" t="s">
        <v>117</v>
      </c>
      <c r="B49" s="51" t="s">
        <v>118</v>
      </c>
      <c r="C49" s="39" t="s">
        <v>132</v>
      </c>
      <c r="D49" s="39" t="s">
        <v>133</v>
      </c>
      <c r="E49" s="45">
        <v>1600</v>
      </c>
      <c r="F49" s="40" t="s">
        <v>121</v>
      </c>
    </row>
    <row r="50" spans="1:6" ht="55.5" customHeight="1" x14ac:dyDescent="0.35">
      <c r="A50" s="51" t="s">
        <v>117</v>
      </c>
      <c r="B50" s="51" t="s">
        <v>118</v>
      </c>
      <c r="C50" s="39" t="s">
        <v>122</v>
      </c>
      <c r="D50" s="39" t="s">
        <v>123</v>
      </c>
      <c r="E50" s="45">
        <v>782.73</v>
      </c>
      <c r="F50" s="40" t="s">
        <v>121</v>
      </c>
    </row>
    <row r="51" spans="1:6" ht="45" customHeight="1" x14ac:dyDescent="0.35">
      <c r="A51" s="51" t="s">
        <v>117</v>
      </c>
      <c r="B51" s="51" t="s">
        <v>118</v>
      </c>
      <c r="C51" s="39" t="s">
        <v>126</v>
      </c>
      <c r="D51" s="39" t="s">
        <v>127</v>
      </c>
      <c r="E51" s="45">
        <v>709.91</v>
      </c>
      <c r="F51" s="40" t="s">
        <v>121</v>
      </c>
    </row>
    <row r="52" spans="1:6" ht="44.25" customHeight="1" x14ac:dyDescent="0.35">
      <c r="A52" s="51" t="s">
        <v>117</v>
      </c>
      <c r="B52" s="51" t="s">
        <v>118</v>
      </c>
      <c r="C52" s="39" t="s">
        <v>134</v>
      </c>
      <c r="D52" s="39" t="s">
        <v>564</v>
      </c>
      <c r="E52" s="45">
        <v>599.13</v>
      </c>
      <c r="F52" s="40" t="s">
        <v>121</v>
      </c>
    </row>
    <row r="53" spans="1:6" ht="33" customHeight="1" x14ac:dyDescent="0.35">
      <c r="A53" s="51" t="s">
        <v>117</v>
      </c>
      <c r="B53" s="51" t="s">
        <v>118</v>
      </c>
      <c r="C53" s="39" t="s">
        <v>119</v>
      </c>
      <c r="D53" s="39" t="s">
        <v>120</v>
      </c>
      <c r="E53" s="45">
        <v>434.73</v>
      </c>
      <c r="F53" s="40" t="s">
        <v>121</v>
      </c>
    </row>
    <row r="54" spans="1:6" ht="32.25" customHeight="1" x14ac:dyDescent="0.35">
      <c r="A54" s="51" t="s">
        <v>117</v>
      </c>
      <c r="B54" s="51" t="s">
        <v>118</v>
      </c>
      <c r="C54" s="39" t="s">
        <v>124</v>
      </c>
      <c r="D54" s="39" t="s">
        <v>125</v>
      </c>
      <c r="E54" s="45">
        <v>356.97</v>
      </c>
      <c r="F54" s="40" t="s">
        <v>121</v>
      </c>
    </row>
    <row r="55" spans="1:6" ht="45.75" customHeight="1" x14ac:dyDescent="0.35">
      <c r="A55" s="51" t="s">
        <v>117</v>
      </c>
      <c r="B55" s="51" t="s">
        <v>118</v>
      </c>
      <c r="C55" s="39" t="s">
        <v>130</v>
      </c>
      <c r="D55" s="39" t="s">
        <v>131</v>
      </c>
      <c r="E55" s="45">
        <v>330</v>
      </c>
      <c r="F55" s="40" t="s">
        <v>121</v>
      </c>
    </row>
    <row r="56" spans="1:6" ht="46.5" customHeight="1" x14ac:dyDescent="0.35">
      <c r="A56" s="52" t="s">
        <v>117</v>
      </c>
      <c r="B56" s="52" t="s">
        <v>118</v>
      </c>
      <c r="C56" s="39" t="s">
        <v>135</v>
      </c>
      <c r="D56" s="39" t="s">
        <v>565</v>
      </c>
      <c r="E56" s="45">
        <v>330</v>
      </c>
      <c r="F56" s="40" t="s">
        <v>121</v>
      </c>
    </row>
    <row r="57" spans="1:6" ht="36" customHeight="1" x14ac:dyDescent="0.35">
      <c r="A57" s="51" t="s">
        <v>117</v>
      </c>
      <c r="B57" s="51" t="s">
        <v>118</v>
      </c>
      <c r="C57" s="39" t="s">
        <v>128</v>
      </c>
      <c r="D57" s="39" t="s">
        <v>129</v>
      </c>
      <c r="E57" s="45">
        <v>321.44</v>
      </c>
      <c r="F57" s="40" t="s">
        <v>121</v>
      </c>
    </row>
    <row r="58" spans="1:6" ht="53.25" customHeight="1" x14ac:dyDescent="0.35">
      <c r="A58" s="56" t="s">
        <v>136</v>
      </c>
      <c r="B58" s="56" t="s">
        <v>137</v>
      </c>
      <c r="C58" s="39" t="s">
        <v>138</v>
      </c>
      <c r="D58" s="42" t="s">
        <v>650</v>
      </c>
      <c r="E58" s="45">
        <v>1500</v>
      </c>
      <c r="F58" s="40" t="s">
        <v>139</v>
      </c>
    </row>
    <row r="59" spans="1:6" ht="39.75" customHeight="1" x14ac:dyDescent="0.35">
      <c r="A59" s="50" t="s">
        <v>136</v>
      </c>
      <c r="B59" s="50" t="s">
        <v>137</v>
      </c>
      <c r="C59" s="39" t="s">
        <v>142</v>
      </c>
      <c r="D59" s="39" t="s">
        <v>143</v>
      </c>
      <c r="E59" s="45">
        <v>1500</v>
      </c>
      <c r="F59" s="40" t="s">
        <v>139</v>
      </c>
    </row>
    <row r="60" spans="1:6" ht="28.5" customHeight="1" x14ac:dyDescent="0.35">
      <c r="A60" s="56" t="s">
        <v>136</v>
      </c>
      <c r="B60" s="56" t="s">
        <v>137</v>
      </c>
      <c r="C60" s="39" t="s">
        <v>140</v>
      </c>
      <c r="D60" s="39" t="s">
        <v>141</v>
      </c>
      <c r="E60" s="45">
        <v>745.41</v>
      </c>
      <c r="F60" s="40" t="s">
        <v>139</v>
      </c>
    </row>
    <row r="61" spans="1:6" ht="33.75" customHeight="1" x14ac:dyDescent="0.35">
      <c r="A61" s="78" t="s">
        <v>144</v>
      </c>
      <c r="B61" s="51" t="s">
        <v>145</v>
      </c>
      <c r="C61" s="39" t="s">
        <v>146</v>
      </c>
      <c r="D61" s="39" t="s">
        <v>147</v>
      </c>
      <c r="E61" s="45">
        <v>3957.57</v>
      </c>
      <c r="F61" s="40" t="s">
        <v>74</v>
      </c>
    </row>
    <row r="62" spans="1:6" ht="46.5" customHeight="1" x14ac:dyDescent="0.35">
      <c r="A62" s="51" t="s">
        <v>144</v>
      </c>
      <c r="B62" s="51" t="s">
        <v>145</v>
      </c>
      <c r="C62" s="57" t="s">
        <v>148</v>
      </c>
      <c r="D62" s="57" t="s">
        <v>149</v>
      </c>
      <c r="E62" s="58">
        <v>2250</v>
      </c>
      <c r="F62" s="40" t="s">
        <v>74</v>
      </c>
    </row>
    <row r="63" spans="1:6" ht="48.75" customHeight="1" x14ac:dyDescent="0.35">
      <c r="A63" s="51" t="s">
        <v>144</v>
      </c>
      <c r="B63" s="51" t="s">
        <v>145</v>
      </c>
      <c r="C63" s="39" t="s">
        <v>631</v>
      </c>
      <c r="D63" s="39" t="s">
        <v>651</v>
      </c>
      <c r="E63" s="45">
        <v>1761.15</v>
      </c>
      <c r="F63" s="40" t="s">
        <v>74</v>
      </c>
    </row>
    <row r="64" spans="1:6" ht="48.75" customHeight="1" x14ac:dyDescent="0.35">
      <c r="A64" s="51" t="s">
        <v>150</v>
      </c>
      <c r="B64" s="51" t="s">
        <v>139</v>
      </c>
      <c r="C64" s="39" t="s">
        <v>157</v>
      </c>
      <c r="D64" s="44" t="s">
        <v>158</v>
      </c>
      <c r="E64" s="45">
        <v>2154.1999999999998</v>
      </c>
      <c r="F64" s="40" t="s">
        <v>139</v>
      </c>
    </row>
    <row r="65" spans="1:6" ht="41.25" customHeight="1" x14ac:dyDescent="0.35">
      <c r="A65" s="51" t="s">
        <v>150</v>
      </c>
      <c r="B65" s="51" t="s">
        <v>139</v>
      </c>
      <c r="C65" s="39" t="s">
        <v>159</v>
      </c>
      <c r="D65" s="39" t="s">
        <v>160</v>
      </c>
      <c r="E65" s="45">
        <f xml:space="preserve"> 1668 + 332</f>
        <v>2000</v>
      </c>
      <c r="F65" s="40" t="s">
        <v>139</v>
      </c>
    </row>
    <row r="66" spans="1:6" ht="45" customHeight="1" x14ac:dyDescent="0.35">
      <c r="A66" s="51" t="s">
        <v>150</v>
      </c>
      <c r="B66" s="51" t="s">
        <v>139</v>
      </c>
      <c r="C66" s="39" t="s">
        <v>153</v>
      </c>
      <c r="D66" s="39" t="s">
        <v>154</v>
      </c>
      <c r="E66" s="45">
        <v>694.2</v>
      </c>
      <c r="F66" s="40" t="s">
        <v>139</v>
      </c>
    </row>
    <row r="67" spans="1:6" ht="44.25" customHeight="1" x14ac:dyDescent="0.35">
      <c r="A67" s="51" t="s">
        <v>150</v>
      </c>
      <c r="B67" s="51" t="s">
        <v>139</v>
      </c>
      <c r="C67" s="39" t="s">
        <v>151</v>
      </c>
      <c r="D67" s="39" t="s">
        <v>152</v>
      </c>
      <c r="E67" s="45">
        <v>398.33</v>
      </c>
      <c r="F67" s="40" t="s">
        <v>139</v>
      </c>
    </row>
    <row r="68" spans="1:6" ht="42" customHeight="1" x14ac:dyDescent="0.35">
      <c r="A68" s="51" t="s">
        <v>150</v>
      </c>
      <c r="B68" s="51" t="s">
        <v>139</v>
      </c>
      <c r="C68" s="39" t="s">
        <v>155</v>
      </c>
      <c r="D68" s="39" t="s">
        <v>156</v>
      </c>
      <c r="E68" s="45">
        <v>300</v>
      </c>
      <c r="F68" s="40" t="s">
        <v>139</v>
      </c>
    </row>
    <row r="69" spans="1:6" ht="48.75" customHeight="1" x14ac:dyDescent="0.35">
      <c r="A69" s="49" t="s">
        <v>161</v>
      </c>
      <c r="B69" s="50" t="s">
        <v>162</v>
      </c>
      <c r="C69" s="41" t="s">
        <v>164</v>
      </c>
      <c r="D69" s="41" t="s">
        <v>165</v>
      </c>
      <c r="E69" s="46">
        <v>511</v>
      </c>
      <c r="F69" s="40" t="s">
        <v>42</v>
      </c>
    </row>
    <row r="70" spans="1:6" ht="42.75" customHeight="1" x14ac:dyDescent="0.35">
      <c r="A70" s="79" t="s">
        <v>161</v>
      </c>
      <c r="B70" s="56" t="s">
        <v>162</v>
      </c>
      <c r="C70" s="39" t="s">
        <v>163</v>
      </c>
      <c r="D70" s="39" t="s">
        <v>652</v>
      </c>
      <c r="E70" s="45">
        <v>479.18</v>
      </c>
      <c r="F70" s="40" t="s">
        <v>42</v>
      </c>
    </row>
    <row r="71" spans="1:6" ht="39.75" customHeight="1" x14ac:dyDescent="0.35">
      <c r="A71" s="52" t="s">
        <v>166</v>
      </c>
      <c r="B71" s="52" t="s">
        <v>167</v>
      </c>
      <c r="C71" s="39" t="s">
        <v>173</v>
      </c>
      <c r="D71" s="39" t="s">
        <v>174</v>
      </c>
      <c r="E71" s="45">
        <v>908.62</v>
      </c>
      <c r="F71" s="40" t="s">
        <v>42</v>
      </c>
    </row>
    <row r="72" spans="1:6" ht="40.5" customHeight="1" x14ac:dyDescent="0.35">
      <c r="A72" s="56" t="s">
        <v>166</v>
      </c>
      <c r="B72" s="56" t="s">
        <v>167</v>
      </c>
      <c r="C72" s="57" t="s">
        <v>168</v>
      </c>
      <c r="D72" s="57" t="s">
        <v>653</v>
      </c>
      <c r="E72" s="58">
        <v>500</v>
      </c>
      <c r="F72" s="40" t="s">
        <v>42</v>
      </c>
    </row>
    <row r="73" spans="1:6" ht="38.25" customHeight="1" x14ac:dyDescent="0.35">
      <c r="A73" s="50" t="s">
        <v>166</v>
      </c>
      <c r="B73" s="50" t="s">
        <v>167</v>
      </c>
      <c r="C73" s="39" t="s">
        <v>169</v>
      </c>
      <c r="D73" s="39" t="s">
        <v>170</v>
      </c>
      <c r="E73" s="45">
        <v>500</v>
      </c>
      <c r="F73" s="40" t="s">
        <v>42</v>
      </c>
    </row>
    <row r="74" spans="1:6" ht="51.75" customHeight="1" x14ac:dyDescent="0.35">
      <c r="A74" s="56" t="s">
        <v>166</v>
      </c>
      <c r="B74" s="56" t="s">
        <v>167</v>
      </c>
      <c r="C74" s="39" t="s">
        <v>168</v>
      </c>
      <c r="D74" s="39" t="s">
        <v>172</v>
      </c>
      <c r="E74" s="45">
        <v>500</v>
      </c>
      <c r="F74" s="40" t="s">
        <v>42</v>
      </c>
    </row>
    <row r="75" spans="1:6" ht="54" customHeight="1" x14ac:dyDescent="0.35">
      <c r="A75" s="50" t="s">
        <v>166</v>
      </c>
      <c r="B75" s="50" t="s">
        <v>167</v>
      </c>
      <c r="C75" s="41" t="s">
        <v>175</v>
      </c>
      <c r="D75" s="41" t="s">
        <v>176</v>
      </c>
      <c r="E75" s="46">
        <v>500</v>
      </c>
      <c r="F75" s="40" t="s">
        <v>42</v>
      </c>
    </row>
    <row r="76" spans="1:6" ht="52.5" customHeight="1" x14ac:dyDescent="0.35">
      <c r="A76" s="56" t="s">
        <v>166</v>
      </c>
      <c r="B76" s="56" t="s">
        <v>167</v>
      </c>
      <c r="C76" s="57" t="s">
        <v>177</v>
      </c>
      <c r="D76" s="57" t="s">
        <v>655</v>
      </c>
      <c r="E76" s="58">
        <v>500</v>
      </c>
      <c r="F76" s="40" t="s">
        <v>42</v>
      </c>
    </row>
    <row r="77" spans="1:6" ht="57.75" customHeight="1" x14ac:dyDescent="0.35">
      <c r="A77" s="50" t="s">
        <v>166</v>
      </c>
      <c r="B77" s="50" t="s">
        <v>167</v>
      </c>
      <c r="C77" s="39" t="s">
        <v>178</v>
      </c>
      <c r="D77" s="39" t="s">
        <v>179</v>
      </c>
      <c r="E77" s="45">
        <v>500</v>
      </c>
      <c r="F77" s="40" t="s">
        <v>42</v>
      </c>
    </row>
    <row r="78" spans="1:6" ht="47.25" customHeight="1" x14ac:dyDescent="0.35">
      <c r="A78" s="56" t="s">
        <v>166</v>
      </c>
      <c r="B78" s="56" t="s">
        <v>167</v>
      </c>
      <c r="C78" s="39" t="s">
        <v>171</v>
      </c>
      <c r="D78" s="39" t="s">
        <v>654</v>
      </c>
      <c r="E78" s="45">
        <v>401.87</v>
      </c>
      <c r="F78" s="40" t="s">
        <v>42</v>
      </c>
    </row>
    <row r="79" spans="1:6" ht="40.5" customHeight="1" x14ac:dyDescent="0.35">
      <c r="A79" s="51" t="s">
        <v>180</v>
      </c>
      <c r="B79" s="51" t="s">
        <v>181</v>
      </c>
      <c r="C79" s="39" t="s">
        <v>182</v>
      </c>
      <c r="D79" s="39" t="s">
        <v>183</v>
      </c>
      <c r="E79" s="45">
        <v>678</v>
      </c>
      <c r="F79" s="40" t="s">
        <v>42</v>
      </c>
    </row>
    <row r="80" spans="1:6" ht="42.75" customHeight="1" x14ac:dyDescent="0.35">
      <c r="A80" s="51" t="s">
        <v>184</v>
      </c>
      <c r="B80" s="51" t="s">
        <v>185</v>
      </c>
      <c r="C80" s="39" t="s">
        <v>186</v>
      </c>
      <c r="D80" s="39" t="s">
        <v>30</v>
      </c>
      <c r="E80" s="45">
        <v>2499.25</v>
      </c>
      <c r="F80" s="40" t="s">
        <v>187</v>
      </c>
    </row>
    <row r="81" spans="1:6" ht="42" customHeight="1" x14ac:dyDescent="0.35">
      <c r="A81" s="51" t="s">
        <v>184</v>
      </c>
      <c r="B81" s="51" t="s">
        <v>185</v>
      </c>
      <c r="C81" s="80" t="s">
        <v>189</v>
      </c>
      <c r="D81" s="80" t="s">
        <v>190</v>
      </c>
      <c r="E81" s="81">
        <v>1365.5</v>
      </c>
      <c r="F81" s="40" t="s">
        <v>187</v>
      </c>
    </row>
    <row r="82" spans="1:6" ht="39" customHeight="1" x14ac:dyDescent="0.35">
      <c r="A82" s="51" t="s">
        <v>184</v>
      </c>
      <c r="B82" s="51" t="s">
        <v>185</v>
      </c>
      <c r="C82" s="39" t="s">
        <v>188</v>
      </c>
      <c r="D82" s="39" t="s">
        <v>632</v>
      </c>
      <c r="E82" s="45">
        <v>632.79999999999995</v>
      </c>
      <c r="F82" s="40" t="s">
        <v>187</v>
      </c>
    </row>
    <row r="83" spans="1:6" ht="46.5" customHeight="1" x14ac:dyDescent="0.35">
      <c r="A83" s="51" t="s">
        <v>184</v>
      </c>
      <c r="B83" s="51" t="s">
        <v>185</v>
      </c>
      <c r="C83" s="39" t="s">
        <v>188</v>
      </c>
      <c r="D83" s="39" t="s">
        <v>656</v>
      </c>
      <c r="E83" s="45">
        <v>627.67999999999995</v>
      </c>
      <c r="F83" s="40" t="s">
        <v>187</v>
      </c>
    </row>
    <row r="84" spans="1:6" ht="36.75" customHeight="1" x14ac:dyDescent="0.35">
      <c r="A84" s="51" t="s">
        <v>191</v>
      </c>
      <c r="B84" s="51" t="s">
        <v>192</v>
      </c>
      <c r="C84" s="39" t="s">
        <v>198</v>
      </c>
      <c r="D84" s="39" t="s">
        <v>658</v>
      </c>
      <c r="E84" s="45">
        <v>7968.24</v>
      </c>
      <c r="F84" s="40" t="s">
        <v>121</v>
      </c>
    </row>
    <row r="85" spans="1:6" ht="42" customHeight="1" x14ac:dyDescent="0.35">
      <c r="A85" s="51" t="s">
        <v>191</v>
      </c>
      <c r="B85" s="51" t="s">
        <v>192</v>
      </c>
      <c r="C85" s="39" t="s">
        <v>193</v>
      </c>
      <c r="D85" s="39" t="s">
        <v>194</v>
      </c>
      <c r="E85" s="45">
        <v>3000</v>
      </c>
      <c r="F85" s="40" t="s">
        <v>121</v>
      </c>
    </row>
    <row r="86" spans="1:6" ht="59.25" customHeight="1" x14ac:dyDescent="0.35">
      <c r="A86" s="51" t="s">
        <v>191</v>
      </c>
      <c r="B86" s="51" t="s">
        <v>192</v>
      </c>
      <c r="C86" s="39" t="s">
        <v>198</v>
      </c>
      <c r="D86" s="39" t="s">
        <v>657</v>
      </c>
      <c r="E86" s="45">
        <v>1278.3599999999999</v>
      </c>
      <c r="F86" s="40" t="s">
        <v>121</v>
      </c>
    </row>
    <row r="87" spans="1:6" ht="44.25" customHeight="1" x14ac:dyDescent="0.35">
      <c r="A87" s="51" t="s">
        <v>191</v>
      </c>
      <c r="B87" s="51" t="s">
        <v>192</v>
      </c>
      <c r="C87" s="39" t="s">
        <v>195</v>
      </c>
      <c r="D87" s="39" t="s">
        <v>197</v>
      </c>
      <c r="E87" s="45">
        <v>463.32</v>
      </c>
      <c r="F87" s="40" t="s">
        <v>121</v>
      </c>
    </row>
    <row r="88" spans="1:6" ht="48.75" customHeight="1" x14ac:dyDescent="0.35">
      <c r="A88" s="51" t="s">
        <v>191</v>
      </c>
      <c r="B88" s="51" t="s">
        <v>192</v>
      </c>
      <c r="C88" s="39" t="s">
        <v>195</v>
      </c>
      <c r="D88" s="39" t="s">
        <v>196</v>
      </c>
      <c r="E88" s="45">
        <v>415.85</v>
      </c>
      <c r="F88" s="40" t="s">
        <v>121</v>
      </c>
    </row>
    <row r="89" spans="1:6" ht="57" customHeight="1" x14ac:dyDescent="0.35">
      <c r="A89" s="51" t="s">
        <v>199</v>
      </c>
      <c r="B89" s="51" t="s">
        <v>200</v>
      </c>
      <c r="C89" s="39" t="s">
        <v>205</v>
      </c>
      <c r="D89" s="39" t="s">
        <v>206</v>
      </c>
      <c r="E89" s="45">
        <v>3771.61</v>
      </c>
      <c r="F89" s="40" t="s">
        <v>42</v>
      </c>
    </row>
    <row r="90" spans="1:6" ht="48" customHeight="1" x14ac:dyDescent="0.35">
      <c r="A90" s="51" t="s">
        <v>199</v>
      </c>
      <c r="B90" s="51" t="s">
        <v>200</v>
      </c>
      <c r="C90" s="39" t="s">
        <v>201</v>
      </c>
      <c r="D90" s="39" t="s">
        <v>202</v>
      </c>
      <c r="E90" s="45">
        <v>1000</v>
      </c>
      <c r="F90" s="40" t="s">
        <v>42</v>
      </c>
    </row>
    <row r="91" spans="1:6" ht="57" customHeight="1" x14ac:dyDescent="0.35">
      <c r="A91" s="51" t="s">
        <v>199</v>
      </c>
      <c r="B91" s="51" t="s">
        <v>200</v>
      </c>
      <c r="C91" s="39" t="s">
        <v>203</v>
      </c>
      <c r="D91" s="39" t="s">
        <v>204</v>
      </c>
      <c r="E91" s="45">
        <v>1000</v>
      </c>
      <c r="F91" s="40" t="s">
        <v>42</v>
      </c>
    </row>
    <row r="92" spans="1:6" ht="50.25" customHeight="1" x14ac:dyDescent="0.35">
      <c r="A92" s="47" t="s">
        <v>207</v>
      </c>
      <c r="B92" s="47" t="s">
        <v>208</v>
      </c>
      <c r="C92" s="39" t="s">
        <v>209</v>
      </c>
      <c r="D92" s="39" t="s">
        <v>210</v>
      </c>
      <c r="E92" s="45">
        <v>5000</v>
      </c>
      <c r="F92" s="40" t="s">
        <v>121</v>
      </c>
    </row>
    <row r="93" spans="1:6" ht="48" customHeight="1" x14ac:dyDescent="0.35">
      <c r="A93" s="51" t="s">
        <v>211</v>
      </c>
      <c r="B93" s="51" t="s">
        <v>212</v>
      </c>
      <c r="C93" s="39" t="s">
        <v>213</v>
      </c>
      <c r="D93" s="39" t="s">
        <v>214</v>
      </c>
      <c r="E93" s="45">
        <v>1000</v>
      </c>
      <c r="F93" s="40" t="s">
        <v>187</v>
      </c>
    </row>
    <row r="94" spans="1:6" ht="58.5" customHeight="1" x14ac:dyDescent="0.35">
      <c r="A94" s="75" t="s">
        <v>215</v>
      </c>
      <c r="B94" s="51" t="s">
        <v>216</v>
      </c>
      <c r="C94" s="57" t="s">
        <v>231</v>
      </c>
      <c r="D94" s="42" t="s">
        <v>232</v>
      </c>
      <c r="E94" s="58">
        <v>3000</v>
      </c>
      <c r="F94" s="40" t="s">
        <v>219</v>
      </c>
    </row>
    <row r="95" spans="1:6" ht="60" customHeight="1" x14ac:dyDescent="0.35">
      <c r="A95" s="49" t="s">
        <v>215</v>
      </c>
      <c r="B95" s="51" t="s">
        <v>216</v>
      </c>
      <c r="C95" s="39" t="s">
        <v>217</v>
      </c>
      <c r="D95" s="39" t="s">
        <v>218</v>
      </c>
      <c r="E95" s="45">
        <v>2000</v>
      </c>
      <c r="F95" s="40" t="s">
        <v>219</v>
      </c>
    </row>
    <row r="96" spans="1:6" ht="57.75" customHeight="1" x14ac:dyDescent="0.35">
      <c r="A96" s="51" t="s">
        <v>215</v>
      </c>
      <c r="B96" s="51" t="s">
        <v>216</v>
      </c>
      <c r="C96" s="39" t="s">
        <v>220</v>
      </c>
      <c r="D96" s="42" t="s">
        <v>221</v>
      </c>
      <c r="E96" s="45">
        <v>1867.38</v>
      </c>
      <c r="F96" s="40" t="s">
        <v>219</v>
      </c>
    </row>
    <row r="97" spans="1:6" ht="37.5" customHeight="1" x14ac:dyDescent="0.35">
      <c r="A97" s="51" t="s">
        <v>215</v>
      </c>
      <c r="B97" s="51" t="s">
        <v>216</v>
      </c>
      <c r="C97" s="39" t="s">
        <v>222</v>
      </c>
      <c r="D97" s="39" t="s">
        <v>223</v>
      </c>
      <c r="E97" s="45">
        <f>1098.23+738.77</f>
        <v>1837</v>
      </c>
      <c r="F97" s="40" t="s">
        <v>219</v>
      </c>
    </row>
    <row r="98" spans="1:6" ht="39" customHeight="1" x14ac:dyDescent="0.35">
      <c r="A98" s="51" t="s">
        <v>215</v>
      </c>
      <c r="B98" s="51" t="s">
        <v>216</v>
      </c>
      <c r="C98" s="57" t="s">
        <v>230</v>
      </c>
      <c r="D98" s="57" t="s">
        <v>633</v>
      </c>
      <c r="E98" s="58">
        <v>1821.5</v>
      </c>
      <c r="F98" s="40" t="s">
        <v>219</v>
      </c>
    </row>
    <row r="99" spans="1:6" ht="54" customHeight="1" x14ac:dyDescent="0.35">
      <c r="A99" s="51" t="s">
        <v>215</v>
      </c>
      <c r="B99" s="51" t="s">
        <v>216</v>
      </c>
      <c r="C99" s="80" t="s">
        <v>228</v>
      </c>
      <c r="D99" s="88" t="s">
        <v>229</v>
      </c>
      <c r="E99" s="81">
        <v>1680.75</v>
      </c>
      <c r="F99" s="82" t="s">
        <v>219</v>
      </c>
    </row>
    <row r="100" spans="1:6" ht="50.25" customHeight="1" x14ac:dyDescent="0.35">
      <c r="A100" s="51" t="s">
        <v>215</v>
      </c>
      <c r="B100" s="51" t="s">
        <v>216</v>
      </c>
      <c r="C100" s="57" t="s">
        <v>226</v>
      </c>
      <c r="D100" s="57" t="s">
        <v>227</v>
      </c>
      <c r="E100" s="58">
        <v>1475</v>
      </c>
      <c r="F100" s="40" t="s">
        <v>219</v>
      </c>
    </row>
    <row r="101" spans="1:6" ht="44.25" customHeight="1" x14ac:dyDescent="0.35">
      <c r="A101" s="51" t="s">
        <v>215</v>
      </c>
      <c r="B101" s="51" t="s">
        <v>216</v>
      </c>
      <c r="C101" s="41" t="s">
        <v>233</v>
      </c>
      <c r="D101" s="41" t="s">
        <v>234</v>
      </c>
      <c r="E101" s="46">
        <v>983.2</v>
      </c>
      <c r="F101" s="40" t="s">
        <v>219</v>
      </c>
    </row>
    <row r="102" spans="1:6" ht="51" customHeight="1" x14ac:dyDescent="0.35">
      <c r="A102" s="51" t="s">
        <v>215</v>
      </c>
      <c r="B102" s="51" t="s">
        <v>216</v>
      </c>
      <c r="C102" s="39" t="s">
        <v>224</v>
      </c>
      <c r="D102" s="39" t="s">
        <v>225</v>
      </c>
      <c r="E102" s="45">
        <v>441.6</v>
      </c>
      <c r="F102" s="40" t="s">
        <v>219</v>
      </c>
    </row>
    <row r="103" spans="1:6" ht="52.5" customHeight="1" x14ac:dyDescent="0.35">
      <c r="A103" s="78" t="s">
        <v>235</v>
      </c>
      <c r="B103" s="48" t="s">
        <v>236</v>
      </c>
      <c r="C103" s="39" t="s">
        <v>399</v>
      </c>
      <c r="D103" s="39" t="s">
        <v>660</v>
      </c>
      <c r="E103" s="45">
        <v>1284</v>
      </c>
      <c r="F103" s="40" t="s">
        <v>24</v>
      </c>
    </row>
    <row r="104" spans="1:6" ht="41.25" customHeight="1" x14ac:dyDescent="0.35">
      <c r="A104" s="78" t="s">
        <v>235</v>
      </c>
      <c r="B104" s="60" t="s">
        <v>236</v>
      </c>
      <c r="C104" s="39" t="s">
        <v>238</v>
      </c>
      <c r="D104" s="39" t="s">
        <v>515</v>
      </c>
      <c r="E104" s="45">
        <v>1280</v>
      </c>
      <c r="F104" s="40" t="s">
        <v>24</v>
      </c>
    </row>
    <row r="105" spans="1:6" ht="30" customHeight="1" x14ac:dyDescent="0.35">
      <c r="A105" s="53" t="s">
        <v>235</v>
      </c>
      <c r="B105" s="86" t="s">
        <v>236</v>
      </c>
      <c r="C105" s="39" t="s">
        <v>681</v>
      </c>
      <c r="D105" s="39" t="s">
        <v>513</v>
      </c>
      <c r="E105" s="45">
        <v>1133</v>
      </c>
      <c r="F105" s="40" t="s">
        <v>24</v>
      </c>
    </row>
    <row r="106" spans="1:6" ht="38.25" customHeight="1" x14ac:dyDescent="0.35">
      <c r="A106" s="78" t="s">
        <v>235</v>
      </c>
      <c r="B106" s="60" t="s">
        <v>236</v>
      </c>
      <c r="C106" s="39" t="s">
        <v>237</v>
      </c>
      <c r="D106" s="39" t="s">
        <v>514</v>
      </c>
      <c r="E106" s="45">
        <v>1000</v>
      </c>
      <c r="F106" s="40" t="s">
        <v>24</v>
      </c>
    </row>
    <row r="107" spans="1:6" ht="45.75" customHeight="1" x14ac:dyDescent="0.35">
      <c r="A107" s="53" t="s">
        <v>235</v>
      </c>
      <c r="B107" s="48" t="s">
        <v>236</v>
      </c>
      <c r="C107" s="41" t="s">
        <v>239</v>
      </c>
      <c r="D107" s="41" t="s">
        <v>682</v>
      </c>
      <c r="E107" s="46">
        <v>697.33</v>
      </c>
      <c r="F107" s="40" t="s">
        <v>24</v>
      </c>
    </row>
    <row r="108" spans="1:6" ht="44.25" customHeight="1" x14ac:dyDescent="0.35">
      <c r="A108" s="78" t="s">
        <v>235</v>
      </c>
      <c r="B108" s="60" t="s">
        <v>236</v>
      </c>
      <c r="C108" s="57" t="s">
        <v>240</v>
      </c>
      <c r="D108" s="57" t="s">
        <v>659</v>
      </c>
      <c r="E108" s="58">
        <v>455.15</v>
      </c>
      <c r="F108" s="40" t="s">
        <v>24</v>
      </c>
    </row>
    <row r="109" spans="1:6" ht="42" customHeight="1" x14ac:dyDescent="0.35">
      <c r="A109" s="78" t="s">
        <v>241</v>
      </c>
      <c r="B109" s="51" t="s">
        <v>242</v>
      </c>
      <c r="C109" s="39" t="s">
        <v>244</v>
      </c>
      <c r="D109" s="39" t="s">
        <v>516</v>
      </c>
      <c r="E109" s="45">
        <v>4305</v>
      </c>
      <c r="F109" s="40" t="s">
        <v>14</v>
      </c>
    </row>
    <row r="110" spans="1:6" ht="45.75" customHeight="1" x14ac:dyDescent="0.35">
      <c r="A110" s="53" t="s">
        <v>241</v>
      </c>
      <c r="B110" s="52" t="s">
        <v>242</v>
      </c>
      <c r="C110" s="39" t="s">
        <v>243</v>
      </c>
      <c r="D110" s="39" t="s">
        <v>661</v>
      </c>
      <c r="E110" s="45">
        <v>695.07</v>
      </c>
      <c r="F110" s="40" t="s">
        <v>14</v>
      </c>
    </row>
    <row r="111" spans="1:6" ht="48" customHeight="1" x14ac:dyDescent="0.35">
      <c r="A111" s="53" t="s">
        <v>245</v>
      </c>
      <c r="B111" s="52" t="s">
        <v>246</v>
      </c>
      <c r="C111" s="39" t="s">
        <v>247</v>
      </c>
      <c r="D111" s="39" t="s">
        <v>662</v>
      </c>
      <c r="E111" s="45">
        <v>5000</v>
      </c>
      <c r="F111" s="40" t="s">
        <v>187</v>
      </c>
    </row>
    <row r="112" spans="1:6" ht="31.5" customHeight="1" x14ac:dyDescent="0.35">
      <c r="A112" s="51" t="s">
        <v>248</v>
      </c>
      <c r="B112" s="51" t="s">
        <v>249</v>
      </c>
      <c r="C112" s="57" t="s">
        <v>634</v>
      </c>
      <c r="D112" s="57" t="s">
        <v>518</v>
      </c>
      <c r="E112" s="58">
        <v>2844.24</v>
      </c>
      <c r="F112" s="40" t="s">
        <v>14</v>
      </c>
    </row>
    <row r="113" spans="1:6" ht="51.75" customHeight="1" x14ac:dyDescent="0.35">
      <c r="A113" s="51" t="s">
        <v>248</v>
      </c>
      <c r="B113" s="51" t="s">
        <v>249</v>
      </c>
      <c r="C113" s="41" t="s">
        <v>231</v>
      </c>
      <c r="D113" s="41" t="s">
        <v>519</v>
      </c>
      <c r="E113" s="46">
        <v>1500</v>
      </c>
      <c r="F113" s="40" t="s">
        <v>14</v>
      </c>
    </row>
    <row r="114" spans="1:6" ht="49.5" customHeight="1" x14ac:dyDescent="0.35">
      <c r="A114" s="51" t="s">
        <v>248</v>
      </c>
      <c r="B114" s="51" t="s">
        <v>249</v>
      </c>
      <c r="C114" s="57" t="s">
        <v>250</v>
      </c>
      <c r="D114" s="57" t="s">
        <v>517</v>
      </c>
      <c r="E114" s="58">
        <v>1211</v>
      </c>
      <c r="F114" s="40" t="s">
        <v>14</v>
      </c>
    </row>
    <row r="115" spans="1:6" ht="50.25" customHeight="1" x14ac:dyDescent="0.35">
      <c r="A115" s="51" t="s">
        <v>251</v>
      </c>
      <c r="B115" s="51" t="s">
        <v>252</v>
      </c>
      <c r="C115" s="39" t="s">
        <v>256</v>
      </c>
      <c r="D115" s="42" t="s">
        <v>257</v>
      </c>
      <c r="E115" s="45">
        <v>6486</v>
      </c>
      <c r="F115" s="40" t="s">
        <v>187</v>
      </c>
    </row>
    <row r="116" spans="1:6" ht="39" customHeight="1" x14ac:dyDescent="0.35">
      <c r="A116" s="51" t="s">
        <v>251</v>
      </c>
      <c r="B116" s="51" t="s">
        <v>252</v>
      </c>
      <c r="C116" s="39" t="s">
        <v>254</v>
      </c>
      <c r="D116" s="39" t="s">
        <v>255</v>
      </c>
      <c r="E116" s="45">
        <v>1500</v>
      </c>
      <c r="F116" s="40" t="s">
        <v>187</v>
      </c>
    </row>
    <row r="117" spans="1:6" ht="30" customHeight="1" x14ac:dyDescent="0.35">
      <c r="A117" s="51" t="s">
        <v>251</v>
      </c>
      <c r="B117" s="51" t="s">
        <v>252</v>
      </c>
      <c r="C117" s="39" t="s">
        <v>253</v>
      </c>
      <c r="D117" s="39" t="s">
        <v>663</v>
      </c>
      <c r="E117" s="45">
        <v>430</v>
      </c>
      <c r="F117" s="40" t="s">
        <v>187</v>
      </c>
    </row>
    <row r="118" spans="1:6" ht="44.25" customHeight="1" x14ac:dyDescent="0.35">
      <c r="A118" s="52" t="s">
        <v>258</v>
      </c>
      <c r="B118" s="52" t="s">
        <v>259</v>
      </c>
      <c r="C118" s="39" t="s">
        <v>261</v>
      </c>
      <c r="D118" s="39" t="s">
        <v>520</v>
      </c>
      <c r="E118" s="45">
        <v>2029.42</v>
      </c>
      <c r="F118" s="40" t="s">
        <v>219</v>
      </c>
    </row>
    <row r="119" spans="1:6" ht="51.75" customHeight="1" x14ac:dyDescent="0.35">
      <c r="A119" s="51" t="s">
        <v>258</v>
      </c>
      <c r="B119" s="51" t="s">
        <v>259</v>
      </c>
      <c r="C119" s="39" t="s">
        <v>260</v>
      </c>
      <c r="D119" s="39" t="s">
        <v>664</v>
      </c>
      <c r="E119" s="45">
        <v>2016</v>
      </c>
      <c r="F119" s="40" t="s">
        <v>219</v>
      </c>
    </row>
    <row r="120" spans="1:6" ht="70.5" customHeight="1" x14ac:dyDescent="0.35">
      <c r="A120" s="51" t="s">
        <v>258</v>
      </c>
      <c r="B120" s="51" t="s">
        <v>259</v>
      </c>
      <c r="C120" s="39" t="s">
        <v>262</v>
      </c>
      <c r="D120" s="39" t="s">
        <v>263</v>
      </c>
      <c r="E120" s="45">
        <v>1702.95</v>
      </c>
      <c r="F120" s="40" t="s">
        <v>219</v>
      </c>
    </row>
    <row r="121" spans="1:6" ht="55.5" customHeight="1" x14ac:dyDescent="0.35">
      <c r="A121" s="51" t="s">
        <v>258</v>
      </c>
      <c r="B121" s="51" t="s">
        <v>259</v>
      </c>
      <c r="C121" s="39" t="s">
        <v>264</v>
      </c>
      <c r="D121" s="39" t="s">
        <v>521</v>
      </c>
      <c r="E121" s="45">
        <v>1050</v>
      </c>
      <c r="F121" s="40" t="s">
        <v>219</v>
      </c>
    </row>
    <row r="122" spans="1:6" s="61" customFormat="1" ht="59.25" customHeight="1" x14ac:dyDescent="0.35">
      <c r="A122" s="52" t="s">
        <v>265</v>
      </c>
      <c r="B122" s="52" t="s">
        <v>266</v>
      </c>
      <c r="C122" s="39" t="s">
        <v>269</v>
      </c>
      <c r="D122" s="39" t="s">
        <v>524</v>
      </c>
      <c r="E122" s="45">
        <v>3150</v>
      </c>
      <c r="F122" s="40" t="s">
        <v>24</v>
      </c>
    </row>
    <row r="123" spans="1:6" ht="52.5" customHeight="1" x14ac:dyDescent="0.35">
      <c r="A123" s="52" t="s">
        <v>265</v>
      </c>
      <c r="B123" s="52" t="s">
        <v>266</v>
      </c>
      <c r="C123" s="39" t="s">
        <v>268</v>
      </c>
      <c r="D123" s="39" t="s">
        <v>523</v>
      </c>
      <c r="E123" s="45">
        <f xml:space="preserve"> 2796.18 + 338.38</f>
        <v>3134.56</v>
      </c>
      <c r="F123" s="40" t="s">
        <v>24</v>
      </c>
    </row>
    <row r="124" spans="1:6" ht="46.5" customHeight="1" x14ac:dyDescent="0.35">
      <c r="A124" s="52" t="s">
        <v>265</v>
      </c>
      <c r="B124" s="52" t="s">
        <v>266</v>
      </c>
      <c r="C124" s="39" t="s">
        <v>267</v>
      </c>
      <c r="D124" s="39" t="s">
        <v>522</v>
      </c>
      <c r="E124" s="45">
        <v>2000</v>
      </c>
      <c r="F124" s="74" t="s">
        <v>24</v>
      </c>
    </row>
    <row r="125" spans="1:6" s="83" customFormat="1" ht="42.75" customHeight="1" x14ac:dyDescent="0.35">
      <c r="A125" s="52" t="s">
        <v>270</v>
      </c>
      <c r="B125" s="52" t="s">
        <v>271</v>
      </c>
      <c r="C125" s="80" t="s">
        <v>272</v>
      </c>
      <c r="D125" s="80" t="s">
        <v>525</v>
      </c>
      <c r="E125" s="81">
        <v>4682</v>
      </c>
      <c r="F125" s="82" t="s">
        <v>273</v>
      </c>
    </row>
    <row r="126" spans="1:6" ht="53.25" customHeight="1" x14ac:dyDescent="0.35">
      <c r="A126" s="56" t="s">
        <v>270</v>
      </c>
      <c r="B126" s="56" t="s">
        <v>271</v>
      </c>
      <c r="C126" s="57" t="s">
        <v>60</v>
      </c>
      <c r="D126" s="57" t="s">
        <v>528</v>
      </c>
      <c r="E126" s="58">
        <v>450</v>
      </c>
      <c r="F126" s="67" t="s">
        <v>273</v>
      </c>
    </row>
    <row r="127" spans="1:6" ht="50.25" customHeight="1" x14ac:dyDescent="0.35">
      <c r="A127" s="52" t="s">
        <v>274</v>
      </c>
      <c r="B127" s="52" t="s">
        <v>275</v>
      </c>
      <c r="C127" s="39" t="s">
        <v>277</v>
      </c>
      <c r="D127" s="39" t="s">
        <v>527</v>
      </c>
      <c r="E127" s="45">
        <v>1500</v>
      </c>
      <c r="F127" s="40" t="s">
        <v>24</v>
      </c>
    </row>
    <row r="128" spans="1:6" ht="51" customHeight="1" x14ac:dyDescent="0.35">
      <c r="A128" s="52" t="s">
        <v>274</v>
      </c>
      <c r="B128" s="52" t="s">
        <v>275</v>
      </c>
      <c r="C128" s="57" t="s">
        <v>281</v>
      </c>
      <c r="D128" s="57" t="s">
        <v>530</v>
      </c>
      <c r="E128" s="58">
        <v>1186.06</v>
      </c>
      <c r="F128" s="40" t="s">
        <v>24</v>
      </c>
    </row>
    <row r="129" spans="1:6" ht="51" customHeight="1" x14ac:dyDescent="0.35">
      <c r="A129" s="52" t="s">
        <v>274</v>
      </c>
      <c r="B129" s="52" t="s">
        <v>275</v>
      </c>
      <c r="C129" s="39" t="s">
        <v>278</v>
      </c>
      <c r="D129" s="39" t="s">
        <v>279</v>
      </c>
      <c r="E129" s="45">
        <v>995.04</v>
      </c>
      <c r="F129" s="40" t="s">
        <v>24</v>
      </c>
    </row>
    <row r="130" spans="1:6" ht="63.75" customHeight="1" x14ac:dyDescent="0.35">
      <c r="A130" s="52" t="s">
        <v>274</v>
      </c>
      <c r="B130" s="52" t="s">
        <v>275</v>
      </c>
      <c r="C130" s="39" t="s">
        <v>276</v>
      </c>
      <c r="D130" s="39" t="s">
        <v>526</v>
      </c>
      <c r="E130" s="45">
        <v>499.87</v>
      </c>
      <c r="F130" s="40" t="s">
        <v>24</v>
      </c>
    </row>
    <row r="131" spans="1:6" ht="63" customHeight="1" x14ac:dyDescent="0.35">
      <c r="A131" s="52" t="s">
        <v>274</v>
      </c>
      <c r="B131" s="52" t="s">
        <v>275</v>
      </c>
      <c r="C131" s="41" t="s">
        <v>281</v>
      </c>
      <c r="D131" s="41" t="s">
        <v>531</v>
      </c>
      <c r="E131" s="46">
        <v>317.49</v>
      </c>
      <c r="F131" s="40" t="s">
        <v>24</v>
      </c>
    </row>
    <row r="132" spans="1:6" ht="47.25" customHeight="1" x14ac:dyDescent="0.35">
      <c r="A132" s="52" t="s">
        <v>274</v>
      </c>
      <c r="B132" s="52" t="s">
        <v>275</v>
      </c>
      <c r="C132" s="57" t="s">
        <v>280</v>
      </c>
      <c r="D132" s="57" t="s">
        <v>529</v>
      </c>
      <c r="E132" s="58">
        <v>299.57</v>
      </c>
      <c r="F132" s="40" t="s">
        <v>24</v>
      </c>
    </row>
    <row r="133" spans="1:6" ht="33.75" customHeight="1" x14ac:dyDescent="0.35">
      <c r="A133" s="52" t="s">
        <v>282</v>
      </c>
      <c r="B133" s="52" t="s">
        <v>283</v>
      </c>
      <c r="C133" s="39" t="s">
        <v>284</v>
      </c>
      <c r="D133" s="39" t="s">
        <v>532</v>
      </c>
      <c r="E133" s="45">
        <v>1000</v>
      </c>
      <c r="F133" s="40" t="s">
        <v>187</v>
      </c>
    </row>
    <row r="134" spans="1:6" ht="57" customHeight="1" x14ac:dyDescent="0.35">
      <c r="A134" s="52" t="s">
        <v>282</v>
      </c>
      <c r="B134" s="52" t="s">
        <v>283</v>
      </c>
      <c r="C134" s="39" t="s">
        <v>285</v>
      </c>
      <c r="D134" s="39" t="s">
        <v>286</v>
      </c>
      <c r="E134" s="45">
        <v>1000</v>
      </c>
      <c r="F134" s="40" t="s">
        <v>187</v>
      </c>
    </row>
    <row r="135" spans="1:6" ht="46.5" customHeight="1" x14ac:dyDescent="0.35">
      <c r="A135" s="52" t="s">
        <v>282</v>
      </c>
      <c r="B135" s="52" t="s">
        <v>283</v>
      </c>
      <c r="C135" s="39" t="s">
        <v>287</v>
      </c>
      <c r="D135" s="39" t="s">
        <v>533</v>
      </c>
      <c r="E135" s="45">
        <v>300</v>
      </c>
      <c r="F135" s="40" t="s">
        <v>187</v>
      </c>
    </row>
    <row r="136" spans="1:6" ht="58.5" customHeight="1" x14ac:dyDescent="0.35">
      <c r="A136" s="52" t="s">
        <v>282</v>
      </c>
      <c r="B136" s="52" t="s">
        <v>283</v>
      </c>
      <c r="C136" s="39" t="s">
        <v>288</v>
      </c>
      <c r="D136" s="39" t="s">
        <v>289</v>
      </c>
      <c r="E136" s="45">
        <v>297.72000000000003</v>
      </c>
      <c r="F136" s="40" t="s">
        <v>187</v>
      </c>
    </row>
    <row r="137" spans="1:6" ht="43.5" customHeight="1" x14ac:dyDescent="0.35">
      <c r="A137" s="52" t="s">
        <v>290</v>
      </c>
      <c r="B137" s="52" t="s">
        <v>291</v>
      </c>
      <c r="C137" s="39" t="s">
        <v>292</v>
      </c>
      <c r="D137" s="39" t="s">
        <v>665</v>
      </c>
      <c r="E137" s="45">
        <v>500</v>
      </c>
      <c r="F137" s="40" t="s">
        <v>187</v>
      </c>
    </row>
    <row r="138" spans="1:6" ht="67.5" customHeight="1" x14ac:dyDescent="0.35">
      <c r="A138" s="47" t="s">
        <v>293</v>
      </c>
      <c r="B138" s="47" t="s">
        <v>294</v>
      </c>
      <c r="C138" s="39" t="s">
        <v>298</v>
      </c>
      <c r="D138" s="39" t="s">
        <v>299</v>
      </c>
      <c r="E138" s="45">
        <v>1864.8</v>
      </c>
      <c r="F138" s="40" t="s">
        <v>24</v>
      </c>
    </row>
    <row r="139" spans="1:6" ht="74.25" customHeight="1" x14ac:dyDescent="0.35">
      <c r="A139" s="47" t="s">
        <v>293</v>
      </c>
      <c r="B139" s="47" t="s">
        <v>294</v>
      </c>
      <c r="C139" s="39" t="s">
        <v>295</v>
      </c>
      <c r="D139" s="39" t="s">
        <v>666</v>
      </c>
      <c r="E139" s="45">
        <v>1000</v>
      </c>
      <c r="F139" s="40" t="s">
        <v>24</v>
      </c>
    </row>
    <row r="140" spans="1:6" ht="18" customHeight="1" x14ac:dyDescent="0.35">
      <c r="A140" s="47" t="s">
        <v>293</v>
      </c>
      <c r="B140" s="47" t="s">
        <v>294</v>
      </c>
      <c r="C140" s="39" t="s">
        <v>296</v>
      </c>
      <c r="D140" s="39" t="s">
        <v>297</v>
      </c>
      <c r="E140" s="45">
        <v>999.79</v>
      </c>
      <c r="F140" s="40" t="s">
        <v>24</v>
      </c>
    </row>
    <row r="141" spans="1:6" s="83" customFormat="1" ht="56.25" customHeight="1" x14ac:dyDescent="0.35">
      <c r="A141" s="52" t="s">
        <v>300</v>
      </c>
      <c r="B141" s="52" t="s">
        <v>301</v>
      </c>
      <c r="C141" s="80" t="s">
        <v>302</v>
      </c>
      <c r="D141" s="80" t="s">
        <v>534</v>
      </c>
      <c r="E141" s="81">
        <v>1500</v>
      </c>
      <c r="F141" s="82" t="s">
        <v>88</v>
      </c>
    </row>
    <row r="142" spans="1:6" ht="20.25" customHeight="1" x14ac:dyDescent="0.35">
      <c r="A142" s="52" t="s">
        <v>300</v>
      </c>
      <c r="B142" s="52" t="s">
        <v>301</v>
      </c>
      <c r="C142" s="39" t="s">
        <v>303</v>
      </c>
      <c r="D142" s="39" t="s">
        <v>535</v>
      </c>
      <c r="E142" s="45">
        <v>1000</v>
      </c>
      <c r="F142" s="40" t="s">
        <v>88</v>
      </c>
    </row>
    <row r="143" spans="1:6" s="83" customFormat="1" ht="73.5" customHeight="1" x14ac:dyDescent="0.35">
      <c r="A143" s="52" t="s">
        <v>300</v>
      </c>
      <c r="B143" s="52" t="s">
        <v>301</v>
      </c>
      <c r="C143" s="80" t="s">
        <v>304</v>
      </c>
      <c r="D143" s="80" t="s">
        <v>536</v>
      </c>
      <c r="E143" s="81">
        <v>200</v>
      </c>
      <c r="F143" s="82" t="s">
        <v>88</v>
      </c>
    </row>
    <row r="144" spans="1:6" ht="48.75" customHeight="1" x14ac:dyDescent="0.35">
      <c r="A144" s="51" t="s">
        <v>305</v>
      </c>
      <c r="B144" s="51" t="s">
        <v>306</v>
      </c>
      <c r="C144" s="39" t="s">
        <v>309</v>
      </c>
      <c r="D144" s="39" t="s">
        <v>310</v>
      </c>
      <c r="E144" s="45">
        <f>+ 1500 + 460</f>
        <v>1960</v>
      </c>
      <c r="F144" s="40" t="s">
        <v>308</v>
      </c>
    </row>
    <row r="145" spans="1:6" ht="43.5" customHeight="1" x14ac:dyDescent="0.35">
      <c r="A145" s="51" t="s">
        <v>305</v>
      </c>
      <c r="B145" s="51" t="s">
        <v>306</v>
      </c>
      <c r="C145" s="39" t="s">
        <v>311</v>
      </c>
      <c r="D145" s="39" t="s">
        <v>636</v>
      </c>
      <c r="E145" s="45">
        <v>1506.67</v>
      </c>
      <c r="F145" s="40" t="s">
        <v>308</v>
      </c>
    </row>
    <row r="146" spans="1:6" ht="40.5" customHeight="1" x14ac:dyDescent="0.35">
      <c r="A146" s="51" t="s">
        <v>305</v>
      </c>
      <c r="B146" s="51" t="s">
        <v>306</v>
      </c>
      <c r="C146" s="39" t="s">
        <v>307</v>
      </c>
      <c r="D146" s="39" t="s">
        <v>635</v>
      </c>
      <c r="E146" s="45">
        <v>1241.8</v>
      </c>
      <c r="F146" s="40" t="s">
        <v>308</v>
      </c>
    </row>
    <row r="147" spans="1:6" ht="63" customHeight="1" x14ac:dyDescent="0.35">
      <c r="A147" s="78" t="s">
        <v>312</v>
      </c>
      <c r="B147" s="51" t="s">
        <v>313</v>
      </c>
      <c r="C147" s="39" t="s">
        <v>314</v>
      </c>
      <c r="D147" s="39" t="s">
        <v>683</v>
      </c>
      <c r="E147" s="45">
        <v>1750</v>
      </c>
      <c r="F147" s="40" t="s">
        <v>308</v>
      </c>
    </row>
    <row r="148" spans="1:6" ht="43.5" customHeight="1" x14ac:dyDescent="0.35">
      <c r="A148" s="51" t="s">
        <v>315</v>
      </c>
      <c r="B148" s="51" t="s">
        <v>316</v>
      </c>
      <c r="C148" s="57" t="s">
        <v>317</v>
      </c>
      <c r="D148" s="57" t="s">
        <v>318</v>
      </c>
      <c r="E148" s="58">
        <v>6000</v>
      </c>
      <c r="F148" s="40" t="s">
        <v>121</v>
      </c>
    </row>
    <row r="149" spans="1:6" ht="47.25" customHeight="1" x14ac:dyDescent="0.35">
      <c r="A149" s="51" t="s">
        <v>319</v>
      </c>
      <c r="B149" s="51" t="s">
        <v>320</v>
      </c>
      <c r="C149" s="39" t="s">
        <v>195</v>
      </c>
      <c r="D149" s="39" t="s">
        <v>537</v>
      </c>
      <c r="E149" s="45">
        <v>4680</v>
      </c>
      <c r="F149" s="40" t="s">
        <v>121</v>
      </c>
    </row>
    <row r="150" spans="1:6" ht="48" customHeight="1" x14ac:dyDescent="0.35">
      <c r="A150" s="52" t="s">
        <v>321</v>
      </c>
      <c r="B150" s="52" t="s">
        <v>322</v>
      </c>
      <c r="C150" s="39" t="s">
        <v>325</v>
      </c>
      <c r="D150" s="39" t="s">
        <v>541</v>
      </c>
      <c r="E150" s="45">
        <v>2720</v>
      </c>
      <c r="F150" s="40" t="s">
        <v>74</v>
      </c>
    </row>
    <row r="151" spans="1:6" ht="34.5" customHeight="1" x14ac:dyDescent="0.35">
      <c r="A151" s="51" t="s">
        <v>321</v>
      </c>
      <c r="B151" s="51" t="s">
        <v>322</v>
      </c>
      <c r="C151" s="39" t="s">
        <v>323</v>
      </c>
      <c r="D151" s="39" t="s">
        <v>538</v>
      </c>
      <c r="E151" s="45">
        <v>2000</v>
      </c>
      <c r="F151" s="40" t="s">
        <v>74</v>
      </c>
    </row>
    <row r="152" spans="1:6" ht="30" customHeight="1" x14ac:dyDescent="0.35">
      <c r="A152" s="51" t="s">
        <v>321</v>
      </c>
      <c r="B152" s="51" t="s">
        <v>322</v>
      </c>
      <c r="C152" s="39" t="s">
        <v>324</v>
      </c>
      <c r="D152" s="39" t="s">
        <v>539</v>
      </c>
      <c r="E152" s="45">
        <v>500</v>
      </c>
      <c r="F152" s="40" t="s">
        <v>74</v>
      </c>
    </row>
    <row r="153" spans="1:6" ht="37.5" customHeight="1" x14ac:dyDescent="0.35">
      <c r="A153" s="51" t="s">
        <v>321</v>
      </c>
      <c r="B153" s="51" t="s">
        <v>322</v>
      </c>
      <c r="C153" s="39" t="s">
        <v>77</v>
      </c>
      <c r="D153" s="39" t="s">
        <v>540</v>
      </c>
      <c r="E153" s="45">
        <v>185.12</v>
      </c>
      <c r="F153" s="40" t="s">
        <v>74</v>
      </c>
    </row>
    <row r="154" spans="1:6" ht="15.5" x14ac:dyDescent="0.35">
      <c r="A154" s="52" t="s">
        <v>326</v>
      </c>
      <c r="B154" s="52" t="s">
        <v>327</v>
      </c>
      <c r="C154" s="39" t="s">
        <v>328</v>
      </c>
      <c r="D154" s="39" t="s">
        <v>667</v>
      </c>
      <c r="E154" s="45">
        <v>5000</v>
      </c>
      <c r="F154" s="40" t="s">
        <v>14</v>
      </c>
    </row>
    <row r="155" spans="1:6" ht="61.5" customHeight="1" x14ac:dyDescent="0.35">
      <c r="A155" s="52" t="s">
        <v>326</v>
      </c>
      <c r="B155" s="52" t="s">
        <v>327</v>
      </c>
      <c r="C155" s="39" t="s">
        <v>329</v>
      </c>
      <c r="D155" s="39" t="s">
        <v>542</v>
      </c>
      <c r="E155" s="45">
        <v>2540</v>
      </c>
      <c r="F155" s="40" t="s">
        <v>14</v>
      </c>
    </row>
    <row r="156" spans="1:6" ht="63" customHeight="1" x14ac:dyDescent="0.35">
      <c r="A156" s="52" t="s">
        <v>326</v>
      </c>
      <c r="B156" s="52" t="s">
        <v>327</v>
      </c>
      <c r="C156" s="39" t="s">
        <v>328</v>
      </c>
      <c r="D156" s="39" t="s">
        <v>330</v>
      </c>
      <c r="E156" s="45">
        <v>2072.38</v>
      </c>
      <c r="F156" s="40" t="s">
        <v>14</v>
      </c>
    </row>
    <row r="157" spans="1:6" s="83" customFormat="1" ht="42" customHeight="1" x14ac:dyDescent="0.35">
      <c r="A157" s="52" t="s">
        <v>331</v>
      </c>
      <c r="B157" s="52" t="s">
        <v>332</v>
      </c>
      <c r="C157" s="80" t="s">
        <v>333</v>
      </c>
      <c r="D157" s="80" t="s">
        <v>543</v>
      </c>
      <c r="E157" s="81">
        <v>1075.8900000000001</v>
      </c>
      <c r="F157" s="82" t="s">
        <v>10</v>
      </c>
    </row>
    <row r="158" spans="1:6" ht="52.5" customHeight="1" x14ac:dyDescent="0.35">
      <c r="A158" s="75" t="s">
        <v>331</v>
      </c>
      <c r="B158" s="51" t="s">
        <v>332</v>
      </c>
      <c r="C158" s="67" t="s">
        <v>338</v>
      </c>
      <c r="D158" s="57" t="s">
        <v>668</v>
      </c>
      <c r="E158" s="58">
        <f xml:space="preserve"> 100 + 692.81</f>
        <v>792.81</v>
      </c>
      <c r="F158" s="40" t="s">
        <v>10</v>
      </c>
    </row>
    <row r="159" spans="1:6" ht="57" customHeight="1" x14ac:dyDescent="0.35">
      <c r="A159" s="78" t="s">
        <v>331</v>
      </c>
      <c r="B159" s="51" t="s">
        <v>332</v>
      </c>
      <c r="C159" s="39" t="s">
        <v>336</v>
      </c>
      <c r="D159" s="39" t="s">
        <v>546</v>
      </c>
      <c r="E159" s="45">
        <v>700</v>
      </c>
      <c r="F159" s="40" t="s">
        <v>10</v>
      </c>
    </row>
    <row r="160" spans="1:6" ht="41.25" customHeight="1" x14ac:dyDescent="0.35">
      <c r="A160" s="53" t="s">
        <v>331</v>
      </c>
      <c r="B160" s="51" t="s">
        <v>332</v>
      </c>
      <c r="C160" s="57" t="s">
        <v>342</v>
      </c>
      <c r="D160" s="57" t="s">
        <v>549</v>
      </c>
      <c r="E160" s="58">
        <v>700</v>
      </c>
      <c r="F160" s="67" t="s">
        <v>10</v>
      </c>
    </row>
    <row r="161" spans="1:6" ht="45.75" customHeight="1" x14ac:dyDescent="0.35">
      <c r="A161" s="78" t="s">
        <v>331</v>
      </c>
      <c r="B161" s="51" t="s">
        <v>332</v>
      </c>
      <c r="C161" s="39" t="s">
        <v>334</v>
      </c>
      <c r="D161" s="39" t="s">
        <v>544</v>
      </c>
      <c r="E161" s="45">
        <v>698.63</v>
      </c>
      <c r="F161" s="40" t="s">
        <v>10</v>
      </c>
    </row>
    <row r="162" spans="1:6" ht="51" customHeight="1" x14ac:dyDescent="0.35">
      <c r="A162" s="49" t="s">
        <v>331</v>
      </c>
      <c r="B162" s="51" t="s">
        <v>332</v>
      </c>
      <c r="C162" s="57" t="s">
        <v>337</v>
      </c>
      <c r="D162" s="57" t="s">
        <v>547</v>
      </c>
      <c r="E162" s="58">
        <v>679.09</v>
      </c>
      <c r="F162" s="40" t="s">
        <v>10</v>
      </c>
    </row>
    <row r="163" spans="1:6" ht="39" customHeight="1" x14ac:dyDescent="0.35">
      <c r="A163" s="78" t="s">
        <v>331</v>
      </c>
      <c r="B163" s="51" t="s">
        <v>332</v>
      </c>
      <c r="C163" s="39" t="s">
        <v>335</v>
      </c>
      <c r="D163" s="39" t="s">
        <v>545</v>
      </c>
      <c r="E163" s="45">
        <v>500</v>
      </c>
      <c r="F163" s="40" t="s">
        <v>10</v>
      </c>
    </row>
    <row r="164" spans="1:6" ht="43.5" customHeight="1" x14ac:dyDescent="0.35">
      <c r="A164" s="78" t="s">
        <v>331</v>
      </c>
      <c r="B164" s="51" t="s">
        <v>332</v>
      </c>
      <c r="C164" s="57" t="s">
        <v>60</v>
      </c>
      <c r="D164" s="57" t="s">
        <v>339</v>
      </c>
      <c r="E164" s="58">
        <v>450</v>
      </c>
      <c r="F164" s="40" t="s">
        <v>10</v>
      </c>
    </row>
    <row r="165" spans="1:6" ht="48.75" customHeight="1" x14ac:dyDescent="0.35">
      <c r="A165" s="53" t="s">
        <v>331</v>
      </c>
      <c r="B165" s="51" t="s">
        <v>332</v>
      </c>
      <c r="C165" s="41" t="s">
        <v>340</v>
      </c>
      <c r="D165" s="41" t="s">
        <v>669</v>
      </c>
      <c r="E165" s="46">
        <v>300</v>
      </c>
      <c r="F165" s="40" t="s">
        <v>10</v>
      </c>
    </row>
    <row r="166" spans="1:6" ht="52.5" customHeight="1" x14ac:dyDescent="0.35">
      <c r="A166" s="53" t="s">
        <v>331</v>
      </c>
      <c r="B166" s="52" t="s">
        <v>332</v>
      </c>
      <c r="C166" s="39" t="s">
        <v>341</v>
      </c>
      <c r="D166" s="39" t="s">
        <v>548</v>
      </c>
      <c r="E166" s="45">
        <v>299.2</v>
      </c>
      <c r="F166" s="40" t="s">
        <v>10</v>
      </c>
    </row>
    <row r="167" spans="1:6" ht="58.5" customHeight="1" x14ac:dyDescent="0.35">
      <c r="A167" s="53" t="s">
        <v>343</v>
      </c>
      <c r="B167" s="51" t="s">
        <v>344</v>
      </c>
      <c r="C167" s="80" t="s">
        <v>345</v>
      </c>
      <c r="D167" s="80" t="s">
        <v>550</v>
      </c>
      <c r="E167" s="81">
        <v>800</v>
      </c>
      <c r="F167" s="40" t="s">
        <v>10</v>
      </c>
    </row>
    <row r="168" spans="1:6" ht="82.5" customHeight="1" x14ac:dyDescent="0.35">
      <c r="A168" s="47" t="s">
        <v>346</v>
      </c>
      <c r="B168" s="47" t="s">
        <v>347</v>
      </c>
      <c r="C168" s="57" t="s">
        <v>348</v>
      </c>
      <c r="D168" s="57" t="s">
        <v>551</v>
      </c>
      <c r="E168" s="58">
        <v>3000</v>
      </c>
      <c r="F168" s="40" t="s">
        <v>121</v>
      </c>
    </row>
    <row r="169" spans="1:6" ht="63.75" customHeight="1" x14ac:dyDescent="0.35">
      <c r="A169" s="47" t="s">
        <v>349</v>
      </c>
      <c r="B169" s="47" t="s">
        <v>350</v>
      </c>
      <c r="C169" s="39" t="s">
        <v>351</v>
      </c>
      <c r="D169" s="43" t="s">
        <v>670</v>
      </c>
      <c r="E169" s="45">
        <v>8000</v>
      </c>
      <c r="F169" s="40" t="s">
        <v>14</v>
      </c>
    </row>
    <row r="170" spans="1:6" ht="57" customHeight="1" x14ac:dyDescent="0.35">
      <c r="A170" s="52" t="s">
        <v>352</v>
      </c>
      <c r="B170" s="52" t="s">
        <v>353</v>
      </c>
      <c r="C170" s="39" t="s">
        <v>358</v>
      </c>
      <c r="D170" s="39" t="s">
        <v>556</v>
      </c>
      <c r="E170" s="45">
        <v>3233.03</v>
      </c>
      <c r="F170" s="40" t="s">
        <v>308</v>
      </c>
    </row>
    <row r="171" spans="1:6" ht="41.25" customHeight="1" x14ac:dyDescent="0.35">
      <c r="A171" s="51" t="s">
        <v>352</v>
      </c>
      <c r="B171" s="51" t="s">
        <v>353</v>
      </c>
      <c r="C171" s="39" t="s">
        <v>355</v>
      </c>
      <c r="D171" s="39" t="s">
        <v>553</v>
      </c>
      <c r="E171" s="45">
        <v>2063.4499999999998</v>
      </c>
      <c r="F171" s="40" t="s">
        <v>308</v>
      </c>
    </row>
    <row r="172" spans="1:6" ht="57" customHeight="1" x14ac:dyDescent="0.35">
      <c r="A172" s="51" t="s">
        <v>352</v>
      </c>
      <c r="B172" s="51" t="s">
        <v>353</v>
      </c>
      <c r="C172" s="39" t="s">
        <v>231</v>
      </c>
      <c r="D172" s="39" t="s">
        <v>671</v>
      </c>
      <c r="E172" s="45">
        <v>1500</v>
      </c>
      <c r="F172" s="40" t="s">
        <v>308</v>
      </c>
    </row>
    <row r="173" spans="1:6" ht="73.5" customHeight="1" x14ac:dyDescent="0.35">
      <c r="A173" s="51" t="s">
        <v>352</v>
      </c>
      <c r="B173" s="51" t="s">
        <v>353</v>
      </c>
      <c r="C173" s="39" t="s">
        <v>357</v>
      </c>
      <c r="D173" s="39" t="s">
        <v>555</v>
      </c>
      <c r="E173" s="45">
        <v>1346.83</v>
      </c>
      <c r="F173" s="40" t="s">
        <v>308</v>
      </c>
    </row>
    <row r="174" spans="1:6" ht="39.75" customHeight="1" x14ac:dyDescent="0.35">
      <c r="A174" s="51" t="s">
        <v>352</v>
      </c>
      <c r="B174" s="51" t="s">
        <v>353</v>
      </c>
      <c r="C174" s="39" t="s">
        <v>354</v>
      </c>
      <c r="D174" s="39" t="s">
        <v>552</v>
      </c>
      <c r="E174" s="45">
        <v>1200</v>
      </c>
      <c r="F174" s="40" t="s">
        <v>308</v>
      </c>
    </row>
    <row r="175" spans="1:6" s="83" customFormat="1" ht="60" customHeight="1" x14ac:dyDescent="0.35">
      <c r="A175" s="52" t="s">
        <v>352</v>
      </c>
      <c r="B175" s="52" t="s">
        <v>353</v>
      </c>
      <c r="C175" s="80" t="s">
        <v>360</v>
      </c>
      <c r="D175" s="80" t="s">
        <v>566</v>
      </c>
      <c r="E175" s="81">
        <v>793.69</v>
      </c>
      <c r="F175" s="82" t="s">
        <v>308</v>
      </c>
    </row>
    <row r="176" spans="1:6" ht="45.75" customHeight="1" x14ac:dyDescent="0.35">
      <c r="A176" s="51" t="s">
        <v>352</v>
      </c>
      <c r="B176" s="51" t="s">
        <v>353</v>
      </c>
      <c r="C176" s="57" t="s">
        <v>361</v>
      </c>
      <c r="D176" s="57" t="s">
        <v>566</v>
      </c>
      <c r="E176" s="58">
        <v>793.69</v>
      </c>
      <c r="F176" s="40" t="s">
        <v>308</v>
      </c>
    </row>
    <row r="177" spans="1:6" ht="45" customHeight="1" x14ac:dyDescent="0.35">
      <c r="A177" s="51" t="s">
        <v>352</v>
      </c>
      <c r="B177" s="51" t="s">
        <v>353</v>
      </c>
      <c r="C177" s="41" t="s">
        <v>359</v>
      </c>
      <c r="D177" s="41" t="s">
        <v>557</v>
      </c>
      <c r="E177" s="46">
        <v>645.59</v>
      </c>
      <c r="F177" s="40" t="s">
        <v>308</v>
      </c>
    </row>
    <row r="178" spans="1:6" ht="73.5" customHeight="1" x14ac:dyDescent="0.35">
      <c r="A178" s="51" t="s">
        <v>352</v>
      </c>
      <c r="B178" s="51" t="s">
        <v>353</v>
      </c>
      <c r="C178" s="39" t="s">
        <v>356</v>
      </c>
      <c r="D178" s="39" t="s">
        <v>554</v>
      </c>
      <c r="E178" s="45">
        <v>300</v>
      </c>
      <c r="F178" s="40" t="s">
        <v>308</v>
      </c>
    </row>
    <row r="179" spans="1:6" ht="37.5" customHeight="1" x14ac:dyDescent="0.35">
      <c r="A179" s="51" t="s">
        <v>362</v>
      </c>
      <c r="B179" s="51" t="s">
        <v>363</v>
      </c>
      <c r="C179" s="39" t="s">
        <v>364</v>
      </c>
      <c r="D179" s="39" t="s">
        <v>558</v>
      </c>
      <c r="E179" s="45">
        <v>1000</v>
      </c>
      <c r="F179" s="40" t="s">
        <v>187</v>
      </c>
    </row>
    <row r="180" spans="1:6" ht="39.75" customHeight="1" x14ac:dyDescent="0.35">
      <c r="A180" s="78" t="s">
        <v>365</v>
      </c>
      <c r="B180" s="49" t="s">
        <v>366</v>
      </c>
      <c r="C180" s="39" t="s">
        <v>367</v>
      </c>
      <c r="D180" s="39" t="s">
        <v>559</v>
      </c>
      <c r="E180" s="45">
        <v>600</v>
      </c>
      <c r="F180" s="40" t="s">
        <v>88</v>
      </c>
    </row>
    <row r="181" spans="1:6" ht="43.5" customHeight="1" x14ac:dyDescent="0.35">
      <c r="A181" s="77" t="s">
        <v>365</v>
      </c>
      <c r="B181" s="49" t="s">
        <v>366</v>
      </c>
      <c r="C181" s="39" t="s">
        <v>369</v>
      </c>
      <c r="D181" s="39" t="s">
        <v>370</v>
      </c>
      <c r="E181" s="45">
        <v>500</v>
      </c>
      <c r="F181" s="40" t="s">
        <v>88</v>
      </c>
    </row>
    <row r="182" spans="1:6" ht="44.25" customHeight="1" x14ac:dyDescent="0.35">
      <c r="A182" s="49" t="s">
        <v>365</v>
      </c>
      <c r="B182" s="49" t="s">
        <v>366</v>
      </c>
      <c r="C182" s="39" t="s">
        <v>195</v>
      </c>
      <c r="D182" s="39" t="s">
        <v>368</v>
      </c>
      <c r="E182" s="45">
        <v>420</v>
      </c>
      <c r="F182" s="40" t="s">
        <v>88</v>
      </c>
    </row>
    <row r="183" spans="1:6" ht="96" customHeight="1" x14ac:dyDescent="0.35">
      <c r="A183" s="78" t="s">
        <v>371</v>
      </c>
      <c r="B183" s="51" t="s">
        <v>372</v>
      </c>
      <c r="C183" s="39" t="s">
        <v>373</v>
      </c>
      <c r="D183" s="39" t="s">
        <v>578</v>
      </c>
      <c r="E183" s="45">
        <v>5000</v>
      </c>
      <c r="F183" s="40" t="s">
        <v>88</v>
      </c>
    </row>
    <row r="184" spans="1:6" ht="57" customHeight="1" x14ac:dyDescent="0.35">
      <c r="A184" s="53" t="s">
        <v>374</v>
      </c>
      <c r="B184" s="52" t="s">
        <v>375</v>
      </c>
      <c r="C184" s="39" t="s">
        <v>377</v>
      </c>
      <c r="D184" s="39" t="s">
        <v>378</v>
      </c>
      <c r="E184" s="45">
        <v>2549</v>
      </c>
      <c r="F184" s="40" t="s">
        <v>74</v>
      </c>
    </row>
    <row r="185" spans="1:6" ht="73.5" customHeight="1" x14ac:dyDescent="0.35">
      <c r="A185" s="53" t="s">
        <v>374</v>
      </c>
      <c r="B185" s="51" t="s">
        <v>375</v>
      </c>
      <c r="C185" s="41" t="s">
        <v>376</v>
      </c>
      <c r="D185" s="41" t="s">
        <v>567</v>
      </c>
      <c r="E185" s="46">
        <f xml:space="preserve"> 1560 + 614.01</f>
        <v>2174.0100000000002</v>
      </c>
      <c r="F185" s="40" t="s">
        <v>74</v>
      </c>
    </row>
    <row r="186" spans="1:6" ht="83.25" customHeight="1" x14ac:dyDescent="0.35">
      <c r="A186" s="78" t="s">
        <v>379</v>
      </c>
      <c r="B186" s="51" t="s">
        <v>380</v>
      </c>
      <c r="C186" s="39" t="s">
        <v>382</v>
      </c>
      <c r="D186" s="39" t="s">
        <v>561</v>
      </c>
      <c r="E186" s="45">
        <f>(6980.78+733.66)</f>
        <v>7714.44</v>
      </c>
      <c r="F186" s="40" t="s">
        <v>121</v>
      </c>
    </row>
    <row r="187" spans="1:6" ht="84" customHeight="1" x14ac:dyDescent="0.35">
      <c r="A187" s="78" t="s">
        <v>379</v>
      </c>
      <c r="B187" s="51" t="s">
        <v>380</v>
      </c>
      <c r="C187" s="39" t="s">
        <v>198</v>
      </c>
      <c r="D187" s="39" t="s">
        <v>568</v>
      </c>
      <c r="E187" s="45">
        <f xml:space="preserve"> 4400 + 1734.14</f>
        <v>6134.14</v>
      </c>
      <c r="F187" s="40" t="s">
        <v>121</v>
      </c>
    </row>
    <row r="188" spans="1:6" ht="82.5" customHeight="1" x14ac:dyDescent="0.35">
      <c r="A188" s="68" t="s">
        <v>379</v>
      </c>
      <c r="B188" s="52" t="s">
        <v>380</v>
      </c>
      <c r="C188" s="39" t="s">
        <v>381</v>
      </c>
      <c r="D188" s="39" t="s">
        <v>560</v>
      </c>
      <c r="E188" s="45">
        <v>297.10000000000002</v>
      </c>
      <c r="F188" s="40" t="s">
        <v>121</v>
      </c>
    </row>
    <row r="189" spans="1:6" ht="65.25" customHeight="1" x14ac:dyDescent="0.35">
      <c r="A189" s="51" t="s">
        <v>383</v>
      </c>
      <c r="B189" s="51" t="s">
        <v>384</v>
      </c>
      <c r="C189" s="39" t="s">
        <v>385</v>
      </c>
      <c r="D189" s="39" t="s">
        <v>569</v>
      </c>
      <c r="E189" s="45">
        <v>1000</v>
      </c>
      <c r="F189" s="40" t="s">
        <v>88</v>
      </c>
    </row>
    <row r="190" spans="1:6" ht="77.25" customHeight="1" x14ac:dyDescent="0.35">
      <c r="A190" s="51" t="s">
        <v>383</v>
      </c>
      <c r="B190" s="51" t="s">
        <v>384</v>
      </c>
      <c r="C190" s="39" t="s">
        <v>389</v>
      </c>
      <c r="D190" s="39" t="s">
        <v>573</v>
      </c>
      <c r="E190" s="45">
        <v>825</v>
      </c>
      <c r="F190" s="40" t="s">
        <v>88</v>
      </c>
    </row>
    <row r="191" spans="1:6" ht="36" customHeight="1" x14ac:dyDescent="0.35">
      <c r="A191" s="51" t="s">
        <v>383</v>
      </c>
      <c r="B191" s="51" t="s">
        <v>384</v>
      </c>
      <c r="C191" s="39" t="s">
        <v>391</v>
      </c>
      <c r="D191" s="39" t="s">
        <v>574</v>
      </c>
      <c r="E191" s="45">
        <v>803</v>
      </c>
      <c r="F191" s="40" t="s">
        <v>88</v>
      </c>
    </row>
    <row r="192" spans="1:6" ht="43.5" customHeight="1" x14ac:dyDescent="0.35">
      <c r="A192" s="51" t="s">
        <v>383</v>
      </c>
      <c r="B192" s="51" t="s">
        <v>384</v>
      </c>
      <c r="C192" s="39" t="s">
        <v>390</v>
      </c>
      <c r="D192" s="39" t="s">
        <v>672</v>
      </c>
      <c r="E192" s="45">
        <v>754.8</v>
      </c>
      <c r="F192" s="40" t="s">
        <v>88</v>
      </c>
    </row>
    <row r="193" spans="1:6" ht="54" customHeight="1" x14ac:dyDescent="0.35">
      <c r="A193" s="51" t="s">
        <v>383</v>
      </c>
      <c r="B193" s="51" t="s">
        <v>384</v>
      </c>
      <c r="C193" s="39" t="s">
        <v>388</v>
      </c>
      <c r="D193" s="39" t="s">
        <v>572</v>
      </c>
      <c r="E193" s="45">
        <v>700</v>
      </c>
      <c r="F193" s="40" t="s">
        <v>88</v>
      </c>
    </row>
    <row r="194" spans="1:6" ht="64.5" customHeight="1" x14ac:dyDescent="0.35">
      <c r="A194" s="51" t="s">
        <v>383</v>
      </c>
      <c r="B194" s="51" t="s">
        <v>384</v>
      </c>
      <c r="C194" s="39" t="s">
        <v>387</v>
      </c>
      <c r="D194" s="39" t="s">
        <v>571</v>
      </c>
      <c r="E194" s="45">
        <v>600</v>
      </c>
      <c r="F194" s="40" t="s">
        <v>88</v>
      </c>
    </row>
    <row r="195" spans="1:6" ht="70.5" customHeight="1" x14ac:dyDescent="0.35">
      <c r="A195" s="51" t="s">
        <v>383</v>
      </c>
      <c r="B195" s="51" t="s">
        <v>384</v>
      </c>
      <c r="C195" s="40" t="s">
        <v>386</v>
      </c>
      <c r="D195" s="39" t="s">
        <v>570</v>
      </c>
      <c r="E195" s="45">
        <v>310</v>
      </c>
      <c r="F195" s="40" t="s">
        <v>88</v>
      </c>
    </row>
    <row r="196" spans="1:6" ht="72.75" customHeight="1" x14ac:dyDescent="0.35">
      <c r="A196" s="51" t="s">
        <v>383</v>
      </c>
      <c r="B196" s="51" t="s">
        <v>384</v>
      </c>
      <c r="C196" s="57" t="s">
        <v>392</v>
      </c>
      <c r="D196" s="57" t="s">
        <v>575</v>
      </c>
      <c r="E196" s="58">
        <v>270</v>
      </c>
      <c r="F196" s="67" t="s">
        <v>88</v>
      </c>
    </row>
    <row r="197" spans="1:6" ht="66" customHeight="1" x14ac:dyDescent="0.35">
      <c r="A197" s="51" t="s">
        <v>393</v>
      </c>
      <c r="B197" s="51" t="s">
        <v>394</v>
      </c>
      <c r="C197" s="39" t="s">
        <v>395</v>
      </c>
      <c r="D197" s="39" t="s">
        <v>576</v>
      </c>
      <c r="E197" s="45">
        <f xml:space="preserve"> 842.12 + 1157.88</f>
        <v>2000</v>
      </c>
      <c r="F197" s="40" t="s">
        <v>24</v>
      </c>
    </row>
    <row r="198" spans="1:6" ht="42.75" customHeight="1" x14ac:dyDescent="0.35">
      <c r="A198" s="51" t="s">
        <v>393</v>
      </c>
      <c r="B198" s="51" t="s">
        <v>394</v>
      </c>
      <c r="C198" s="39" t="s">
        <v>396</v>
      </c>
      <c r="D198" s="39" t="s">
        <v>577</v>
      </c>
      <c r="E198" s="45">
        <v>1000</v>
      </c>
      <c r="F198" s="40" t="s">
        <v>24</v>
      </c>
    </row>
    <row r="199" spans="1:6" ht="43.5" customHeight="1" x14ac:dyDescent="0.35">
      <c r="A199" s="51" t="s">
        <v>393</v>
      </c>
      <c r="B199" s="51" t="s">
        <v>394</v>
      </c>
      <c r="C199" s="80" t="s">
        <v>400</v>
      </c>
      <c r="D199" s="80" t="s">
        <v>581</v>
      </c>
      <c r="E199" s="81">
        <v>809.17</v>
      </c>
      <c r="F199" s="82" t="s">
        <v>24</v>
      </c>
    </row>
    <row r="200" spans="1:6" ht="40.5" customHeight="1" x14ac:dyDescent="0.35">
      <c r="A200" s="51" t="s">
        <v>393</v>
      </c>
      <c r="B200" s="51" t="s">
        <v>394</v>
      </c>
      <c r="C200" s="57" t="s">
        <v>399</v>
      </c>
      <c r="D200" s="57" t="s">
        <v>637</v>
      </c>
      <c r="E200" s="58">
        <v>800</v>
      </c>
      <c r="F200" s="40" t="s">
        <v>24</v>
      </c>
    </row>
    <row r="201" spans="1:6" ht="42.75" customHeight="1" x14ac:dyDescent="0.35">
      <c r="A201" s="51" t="s">
        <v>393</v>
      </c>
      <c r="B201" s="51" t="s">
        <v>394</v>
      </c>
      <c r="C201" s="41" t="s">
        <v>395</v>
      </c>
      <c r="D201" s="41" t="s">
        <v>580</v>
      </c>
      <c r="E201" s="46">
        <v>750</v>
      </c>
      <c r="F201" s="40" t="s">
        <v>24</v>
      </c>
    </row>
    <row r="202" spans="1:6" ht="40.5" customHeight="1" x14ac:dyDescent="0.35">
      <c r="A202" s="51" t="s">
        <v>393</v>
      </c>
      <c r="B202" s="51" t="s">
        <v>394</v>
      </c>
      <c r="C202" s="57" t="s">
        <v>395</v>
      </c>
      <c r="D202" s="57" t="s">
        <v>579</v>
      </c>
      <c r="E202" s="58">
        <f xml:space="preserve"> 500 + 500 - 495</f>
        <v>505</v>
      </c>
      <c r="F202" s="67" t="s">
        <v>24</v>
      </c>
    </row>
    <row r="203" spans="1:6" ht="51" customHeight="1" x14ac:dyDescent="0.35">
      <c r="A203" s="51" t="s">
        <v>393</v>
      </c>
      <c r="B203" s="51" t="s">
        <v>394</v>
      </c>
      <c r="C203" s="39" t="s">
        <v>397</v>
      </c>
      <c r="D203" s="39" t="s">
        <v>398</v>
      </c>
      <c r="E203" s="45">
        <v>442.16</v>
      </c>
      <c r="F203" s="40" t="s">
        <v>24</v>
      </c>
    </row>
    <row r="204" spans="1:6" ht="57" customHeight="1" x14ac:dyDescent="0.35">
      <c r="A204" s="51" t="s">
        <v>401</v>
      </c>
      <c r="B204" s="51" t="s">
        <v>402</v>
      </c>
      <c r="C204" s="39" t="s">
        <v>403</v>
      </c>
      <c r="D204" s="39" t="s">
        <v>582</v>
      </c>
      <c r="E204" s="45">
        <v>3200</v>
      </c>
      <c r="F204" s="40" t="s">
        <v>273</v>
      </c>
    </row>
    <row r="205" spans="1:6" ht="44.25" customHeight="1" x14ac:dyDescent="0.35">
      <c r="A205" s="47" t="s">
        <v>404</v>
      </c>
      <c r="B205" s="47" t="s">
        <v>405</v>
      </c>
      <c r="C205" s="39" t="s">
        <v>406</v>
      </c>
      <c r="D205" s="39" t="s">
        <v>583</v>
      </c>
      <c r="E205" s="45">
        <f xml:space="preserve"> 2449.45 + 851</f>
        <v>3300.45</v>
      </c>
      <c r="F205" s="40" t="s">
        <v>308</v>
      </c>
    </row>
    <row r="206" spans="1:6" ht="74.25" customHeight="1" x14ac:dyDescent="0.35">
      <c r="A206" s="47" t="s">
        <v>404</v>
      </c>
      <c r="B206" s="47" t="s">
        <v>405</v>
      </c>
      <c r="C206" s="39" t="s">
        <v>407</v>
      </c>
      <c r="D206" s="57" t="s">
        <v>584</v>
      </c>
      <c r="E206" s="58">
        <v>750</v>
      </c>
      <c r="F206" s="40" t="s">
        <v>308</v>
      </c>
    </row>
    <row r="207" spans="1:6" ht="60.75" customHeight="1" x14ac:dyDescent="0.35">
      <c r="A207" s="47" t="s">
        <v>404</v>
      </c>
      <c r="B207" s="47" t="s">
        <v>405</v>
      </c>
      <c r="C207" s="39" t="s">
        <v>411</v>
      </c>
      <c r="D207" s="39" t="s">
        <v>673</v>
      </c>
      <c r="E207" s="45">
        <v>580</v>
      </c>
      <c r="F207" s="40" t="s">
        <v>308</v>
      </c>
    </row>
    <row r="208" spans="1:6" ht="60.75" customHeight="1" x14ac:dyDescent="0.35">
      <c r="A208" s="47" t="s">
        <v>404</v>
      </c>
      <c r="B208" s="47" t="s">
        <v>405</v>
      </c>
      <c r="C208" s="39" t="s">
        <v>409</v>
      </c>
      <c r="D208" s="39" t="s">
        <v>586</v>
      </c>
      <c r="E208" s="45">
        <v>500</v>
      </c>
      <c r="F208" s="40" t="s">
        <v>308</v>
      </c>
    </row>
    <row r="209" spans="1:8" ht="65.25" customHeight="1" x14ac:dyDescent="0.35">
      <c r="A209" s="62" t="s">
        <v>404</v>
      </c>
      <c r="B209" s="62" t="s">
        <v>405</v>
      </c>
      <c r="C209" s="63" t="s">
        <v>408</v>
      </c>
      <c r="D209" s="63" t="s">
        <v>585</v>
      </c>
      <c r="E209" s="64">
        <v>373.98</v>
      </c>
      <c r="F209" s="40" t="s">
        <v>308</v>
      </c>
    </row>
    <row r="210" spans="1:8" ht="63.75" customHeight="1" x14ac:dyDescent="0.35">
      <c r="A210" s="47" t="s">
        <v>404</v>
      </c>
      <c r="B210" s="47" t="s">
        <v>405</v>
      </c>
      <c r="C210" s="39" t="s">
        <v>410</v>
      </c>
      <c r="D210" s="39" t="s">
        <v>587</v>
      </c>
      <c r="E210" s="45">
        <v>350</v>
      </c>
      <c r="F210" s="40" t="s">
        <v>308</v>
      </c>
    </row>
    <row r="211" spans="1:8" ht="99" customHeight="1" x14ac:dyDescent="0.35">
      <c r="A211" s="65" t="s">
        <v>404</v>
      </c>
      <c r="B211" s="65" t="s">
        <v>405</v>
      </c>
      <c r="C211" s="66" t="s">
        <v>231</v>
      </c>
      <c r="D211" s="84" t="s">
        <v>412</v>
      </c>
      <c r="E211" s="85">
        <v>300</v>
      </c>
      <c r="F211" s="82" t="s">
        <v>308</v>
      </c>
    </row>
    <row r="212" spans="1:8" ht="62.25" customHeight="1" x14ac:dyDescent="0.35">
      <c r="A212" s="47" t="s">
        <v>413</v>
      </c>
      <c r="B212" s="47" t="s">
        <v>414</v>
      </c>
      <c r="C212" s="44" t="s">
        <v>415</v>
      </c>
      <c r="D212" s="39" t="s">
        <v>674</v>
      </c>
      <c r="E212" s="45">
        <v>5956.3</v>
      </c>
      <c r="F212" s="40" t="s">
        <v>74</v>
      </c>
    </row>
    <row r="213" spans="1:8" s="83" customFormat="1" ht="88.5" customHeight="1" x14ac:dyDescent="0.35">
      <c r="A213" s="86" t="s">
        <v>413</v>
      </c>
      <c r="B213" s="86" t="s">
        <v>414</v>
      </c>
      <c r="C213" s="80" t="s">
        <v>420</v>
      </c>
      <c r="D213" s="80" t="s">
        <v>675</v>
      </c>
      <c r="E213" s="81">
        <v>2043.7</v>
      </c>
      <c r="F213" s="82" t="s">
        <v>74</v>
      </c>
    </row>
    <row r="214" spans="1:8" ht="78" customHeight="1" x14ac:dyDescent="0.35">
      <c r="A214" s="47" t="s">
        <v>413</v>
      </c>
      <c r="B214" s="47" t="s">
        <v>414</v>
      </c>
      <c r="C214" s="39" t="s">
        <v>416</v>
      </c>
      <c r="D214" s="42" t="s">
        <v>417</v>
      </c>
      <c r="E214" s="45">
        <v>2000</v>
      </c>
      <c r="F214" s="40" t="s">
        <v>74</v>
      </c>
    </row>
    <row r="215" spans="1:8" ht="67.5" customHeight="1" x14ac:dyDescent="0.35">
      <c r="A215" s="47" t="s">
        <v>413</v>
      </c>
      <c r="B215" s="47" t="s">
        <v>414</v>
      </c>
      <c r="C215" s="41" t="s">
        <v>418</v>
      </c>
      <c r="D215" s="41" t="s">
        <v>419</v>
      </c>
      <c r="E215" s="46">
        <v>1000</v>
      </c>
      <c r="F215" s="40" t="s">
        <v>74</v>
      </c>
    </row>
    <row r="216" spans="1:8" ht="72.75" customHeight="1" x14ac:dyDescent="0.35">
      <c r="A216" s="47" t="s">
        <v>413</v>
      </c>
      <c r="B216" s="47" t="s">
        <v>414</v>
      </c>
      <c r="C216" s="57" t="s">
        <v>421</v>
      </c>
      <c r="D216" s="57" t="s">
        <v>676</v>
      </c>
      <c r="E216" s="58">
        <v>997.38</v>
      </c>
      <c r="F216" s="40" t="s">
        <v>74</v>
      </c>
    </row>
    <row r="217" spans="1:8" s="83" customFormat="1" ht="65.25" customHeight="1" x14ac:dyDescent="0.35">
      <c r="A217" s="86" t="s">
        <v>413</v>
      </c>
      <c r="B217" s="86" t="s">
        <v>414</v>
      </c>
      <c r="C217" s="80" t="s">
        <v>422</v>
      </c>
      <c r="D217" s="80" t="s">
        <v>588</v>
      </c>
      <c r="E217" s="81">
        <v>973.72</v>
      </c>
      <c r="F217" s="82" t="s">
        <v>74</v>
      </c>
    </row>
    <row r="218" spans="1:8" ht="57" customHeight="1" x14ac:dyDescent="0.35">
      <c r="A218" s="47" t="s">
        <v>413</v>
      </c>
      <c r="B218" s="47" t="s">
        <v>414</v>
      </c>
      <c r="C218" s="57" t="s">
        <v>423</v>
      </c>
      <c r="D218" s="57" t="s">
        <v>424</v>
      </c>
      <c r="E218" s="58">
        <v>918.32</v>
      </c>
      <c r="F218" s="67" t="s">
        <v>74</v>
      </c>
    </row>
    <row r="219" spans="1:8" ht="99.75" customHeight="1" x14ac:dyDescent="0.35">
      <c r="A219" s="51" t="s">
        <v>425</v>
      </c>
      <c r="B219" s="51" t="s">
        <v>426</v>
      </c>
      <c r="C219" s="41" t="s">
        <v>435</v>
      </c>
      <c r="D219" s="41" t="s">
        <v>638</v>
      </c>
      <c r="E219" s="46">
        <v>1008</v>
      </c>
      <c r="F219" s="40" t="s">
        <v>88</v>
      </c>
    </row>
    <row r="220" spans="1:8" ht="99.75" customHeight="1" x14ac:dyDescent="0.35">
      <c r="A220" s="52" t="s">
        <v>425</v>
      </c>
      <c r="B220" s="52" t="s">
        <v>426</v>
      </c>
      <c r="C220" s="57" t="s">
        <v>430</v>
      </c>
      <c r="D220" s="57" t="s">
        <v>592</v>
      </c>
      <c r="E220" s="58">
        <v>1000</v>
      </c>
      <c r="F220" s="67" t="s">
        <v>88</v>
      </c>
      <c r="G220" s="87"/>
    </row>
    <row r="221" spans="1:8" s="83" customFormat="1" ht="88.5" customHeight="1" x14ac:dyDescent="0.35">
      <c r="A221" s="52" t="s">
        <v>425</v>
      </c>
      <c r="B221" s="52" t="s">
        <v>426</v>
      </c>
      <c r="C221" s="80" t="s">
        <v>431</v>
      </c>
      <c r="D221" s="80" t="s">
        <v>432</v>
      </c>
      <c r="E221" s="81">
        <v>1000</v>
      </c>
      <c r="F221" s="82" t="s">
        <v>88</v>
      </c>
    </row>
    <row r="222" spans="1:8" ht="51.75" customHeight="1" x14ac:dyDescent="0.35">
      <c r="A222" s="51" t="s">
        <v>425</v>
      </c>
      <c r="B222" s="51" t="s">
        <v>426</v>
      </c>
      <c r="C222" s="57" t="s">
        <v>433</v>
      </c>
      <c r="D222" s="57" t="s">
        <v>593</v>
      </c>
      <c r="E222" s="58">
        <v>979.85</v>
      </c>
      <c r="F222" s="67" t="s">
        <v>88</v>
      </c>
      <c r="G222" s="87"/>
      <c r="H222" s="87"/>
    </row>
    <row r="223" spans="1:8" s="83" customFormat="1" ht="71.25" customHeight="1" x14ac:dyDescent="0.35">
      <c r="A223" s="52" t="s">
        <v>425</v>
      </c>
      <c r="B223" s="52" t="s">
        <v>426</v>
      </c>
      <c r="C223" s="82" t="s">
        <v>436</v>
      </c>
      <c r="D223" s="80" t="s">
        <v>595</v>
      </c>
      <c r="E223" s="81">
        <v>943.91</v>
      </c>
      <c r="F223" s="82" t="s">
        <v>88</v>
      </c>
    </row>
    <row r="224" spans="1:8" ht="65.25" customHeight="1" x14ac:dyDescent="0.35">
      <c r="A224" s="52" t="s">
        <v>425</v>
      </c>
      <c r="B224" s="52" t="s">
        <v>426</v>
      </c>
      <c r="C224" s="57" t="s">
        <v>429</v>
      </c>
      <c r="D224" s="57" t="s">
        <v>591</v>
      </c>
      <c r="E224" s="58">
        <v>356.8</v>
      </c>
      <c r="F224" s="40" t="s">
        <v>88</v>
      </c>
    </row>
    <row r="225" spans="1:6" ht="43.5" customHeight="1" x14ac:dyDescent="0.35">
      <c r="A225" s="52" t="s">
        <v>425</v>
      </c>
      <c r="B225" s="52" t="s">
        <v>426</v>
      </c>
      <c r="C225" s="39" t="s">
        <v>427</v>
      </c>
      <c r="D225" s="39" t="s">
        <v>589</v>
      </c>
      <c r="E225" s="45">
        <v>309.54000000000002</v>
      </c>
      <c r="F225" s="40" t="s">
        <v>88</v>
      </c>
    </row>
    <row r="226" spans="1:6" ht="54" customHeight="1" x14ac:dyDescent="0.35">
      <c r="A226" s="52" t="s">
        <v>425</v>
      </c>
      <c r="B226" s="52" t="s">
        <v>426</v>
      </c>
      <c r="C226" s="39" t="s">
        <v>428</v>
      </c>
      <c r="D226" s="39" t="s">
        <v>590</v>
      </c>
      <c r="E226" s="45">
        <v>304.17</v>
      </c>
      <c r="F226" s="40" t="s">
        <v>88</v>
      </c>
    </row>
    <row r="227" spans="1:6" s="83" customFormat="1" ht="86.25" customHeight="1" x14ac:dyDescent="0.35">
      <c r="A227" s="52" t="s">
        <v>425</v>
      </c>
      <c r="B227" s="52" t="s">
        <v>426</v>
      </c>
      <c r="C227" s="80" t="s">
        <v>434</v>
      </c>
      <c r="D227" s="80" t="s">
        <v>594</v>
      </c>
      <c r="E227" s="81">
        <v>295</v>
      </c>
      <c r="F227" s="82" t="s">
        <v>88</v>
      </c>
    </row>
    <row r="228" spans="1:6" ht="62.25" customHeight="1" x14ac:dyDescent="0.35">
      <c r="A228" s="51" t="s">
        <v>437</v>
      </c>
      <c r="B228" s="51" t="s">
        <v>438</v>
      </c>
      <c r="C228" s="39" t="s">
        <v>231</v>
      </c>
      <c r="D228" s="39" t="s">
        <v>597</v>
      </c>
      <c r="E228" s="45">
        <v>3000</v>
      </c>
      <c r="F228" s="40" t="s">
        <v>187</v>
      </c>
    </row>
    <row r="229" spans="1:6" ht="85.5" customHeight="1" x14ac:dyDescent="0.35">
      <c r="A229" s="51" t="s">
        <v>437</v>
      </c>
      <c r="B229" s="51" t="s">
        <v>438</v>
      </c>
      <c r="C229" s="39" t="s">
        <v>439</v>
      </c>
      <c r="D229" s="39" t="s">
        <v>596</v>
      </c>
      <c r="E229" s="45">
        <f>2148+759.98</f>
        <v>2907.98</v>
      </c>
      <c r="F229" s="40" t="s">
        <v>187</v>
      </c>
    </row>
    <row r="230" spans="1:6" ht="123.75" customHeight="1" x14ac:dyDescent="0.35">
      <c r="A230" s="78" t="s">
        <v>440</v>
      </c>
      <c r="B230" s="52" t="s">
        <v>441</v>
      </c>
      <c r="C230" s="39" t="s">
        <v>442</v>
      </c>
      <c r="D230" s="39" t="s">
        <v>443</v>
      </c>
      <c r="E230" s="45">
        <v>7118.15</v>
      </c>
      <c r="F230" s="40" t="s">
        <v>14</v>
      </c>
    </row>
    <row r="231" spans="1:6" ht="65.25" customHeight="1" x14ac:dyDescent="0.35">
      <c r="A231" s="50" t="s">
        <v>444</v>
      </c>
      <c r="B231" s="50" t="s">
        <v>445</v>
      </c>
      <c r="C231" s="39" t="s">
        <v>449</v>
      </c>
      <c r="D231" s="39" t="s">
        <v>601</v>
      </c>
      <c r="E231" s="45">
        <f>(967.05+532.95)</f>
        <v>1500</v>
      </c>
      <c r="F231" s="40" t="s">
        <v>121</v>
      </c>
    </row>
    <row r="232" spans="1:6" ht="36.75" customHeight="1" x14ac:dyDescent="0.35">
      <c r="A232" s="56" t="s">
        <v>444</v>
      </c>
      <c r="B232" s="56" t="s">
        <v>445</v>
      </c>
      <c r="C232" s="39" t="s">
        <v>450</v>
      </c>
      <c r="D232" s="39" t="s">
        <v>451</v>
      </c>
      <c r="E232" s="45">
        <v>1500</v>
      </c>
      <c r="F232" s="40" t="s">
        <v>121</v>
      </c>
    </row>
    <row r="233" spans="1:6" s="83" customFormat="1" ht="87.75" customHeight="1" x14ac:dyDescent="0.35">
      <c r="A233" s="52" t="s">
        <v>444</v>
      </c>
      <c r="B233" s="52" t="s">
        <v>445</v>
      </c>
      <c r="C233" s="80" t="s">
        <v>446</v>
      </c>
      <c r="D233" s="80" t="s">
        <v>598</v>
      </c>
      <c r="E233" s="81">
        <v>1250</v>
      </c>
      <c r="F233" s="82" t="s">
        <v>121</v>
      </c>
    </row>
    <row r="234" spans="1:6" ht="103.5" customHeight="1" x14ac:dyDescent="0.35">
      <c r="A234" s="52" t="s">
        <v>444</v>
      </c>
      <c r="B234" s="56" t="s">
        <v>445</v>
      </c>
      <c r="C234" s="39" t="s">
        <v>452</v>
      </c>
      <c r="D234" s="39" t="s">
        <v>602</v>
      </c>
      <c r="E234" s="45">
        <v>750</v>
      </c>
      <c r="F234" s="40" t="s">
        <v>121</v>
      </c>
    </row>
    <row r="235" spans="1:6" s="83" customFormat="1" ht="107.25" customHeight="1" x14ac:dyDescent="0.35">
      <c r="A235" s="52" t="s">
        <v>444</v>
      </c>
      <c r="B235" s="52" t="s">
        <v>445</v>
      </c>
      <c r="C235" s="80" t="s">
        <v>448</v>
      </c>
      <c r="D235" s="80" t="s">
        <v>600</v>
      </c>
      <c r="E235" s="81">
        <v>484.88</v>
      </c>
      <c r="F235" s="82" t="s">
        <v>121</v>
      </c>
    </row>
    <row r="236" spans="1:6" ht="90.75" customHeight="1" x14ac:dyDescent="0.35">
      <c r="A236" s="56" t="s">
        <v>444</v>
      </c>
      <c r="B236" s="56" t="s">
        <v>445</v>
      </c>
      <c r="C236" s="57" t="s">
        <v>447</v>
      </c>
      <c r="D236" s="39" t="s">
        <v>599</v>
      </c>
      <c r="E236" s="45">
        <v>440.9</v>
      </c>
      <c r="F236" s="40" t="s">
        <v>121</v>
      </c>
    </row>
    <row r="237" spans="1:6" ht="112.5" customHeight="1" x14ac:dyDescent="0.35">
      <c r="A237" s="52" t="s">
        <v>453</v>
      </c>
      <c r="B237" s="52" t="s">
        <v>454</v>
      </c>
      <c r="C237" s="39" t="s">
        <v>455</v>
      </c>
      <c r="D237" s="39" t="s">
        <v>603</v>
      </c>
      <c r="E237" s="45">
        <v>1500</v>
      </c>
      <c r="F237" s="40" t="s">
        <v>139</v>
      </c>
    </row>
    <row r="238" spans="1:6" ht="66.75" customHeight="1" x14ac:dyDescent="0.35">
      <c r="A238" s="52" t="s">
        <v>453</v>
      </c>
      <c r="B238" s="52" t="s">
        <v>454</v>
      </c>
      <c r="C238" s="39" t="s">
        <v>457</v>
      </c>
      <c r="D238" s="39" t="s">
        <v>604</v>
      </c>
      <c r="E238" s="45">
        <v>1250</v>
      </c>
      <c r="F238" s="40" t="s">
        <v>139</v>
      </c>
    </row>
    <row r="239" spans="1:6" ht="50.25" customHeight="1" x14ac:dyDescent="0.35">
      <c r="A239" s="52" t="s">
        <v>453</v>
      </c>
      <c r="B239" s="52" t="s">
        <v>454</v>
      </c>
      <c r="C239" s="39" t="s">
        <v>456</v>
      </c>
      <c r="D239" s="54" t="s">
        <v>677</v>
      </c>
      <c r="E239" s="45">
        <v>1200</v>
      </c>
      <c r="F239" s="40" t="s">
        <v>139</v>
      </c>
    </row>
    <row r="240" spans="1:6" ht="100.5" customHeight="1" x14ac:dyDescent="0.35">
      <c r="A240" s="52" t="s">
        <v>453</v>
      </c>
      <c r="B240" s="52" t="s">
        <v>454</v>
      </c>
      <c r="C240" s="39" t="s">
        <v>459</v>
      </c>
      <c r="D240" s="39" t="s">
        <v>460</v>
      </c>
      <c r="E240" s="45">
        <v>875</v>
      </c>
      <c r="F240" s="40" t="s">
        <v>139</v>
      </c>
    </row>
    <row r="241" spans="1:6" ht="114.75" customHeight="1" x14ac:dyDescent="0.35">
      <c r="A241" s="52" t="s">
        <v>453</v>
      </c>
      <c r="B241" s="52" t="s">
        <v>454</v>
      </c>
      <c r="C241" s="39" t="s">
        <v>458</v>
      </c>
      <c r="D241" s="39" t="s">
        <v>605</v>
      </c>
      <c r="E241" s="45">
        <v>784.99</v>
      </c>
      <c r="F241" s="40" t="s">
        <v>139</v>
      </c>
    </row>
    <row r="242" spans="1:6" ht="46.5" customHeight="1" x14ac:dyDescent="0.35">
      <c r="A242" s="52" t="s">
        <v>453</v>
      </c>
      <c r="B242" s="52" t="s">
        <v>454</v>
      </c>
      <c r="C242" s="39" t="s">
        <v>461</v>
      </c>
      <c r="D242" s="39" t="s">
        <v>607</v>
      </c>
      <c r="E242" s="45">
        <f xml:space="preserve"> 217.37 + 300</f>
        <v>517.37</v>
      </c>
      <c r="F242" s="40" t="s">
        <v>139</v>
      </c>
    </row>
    <row r="243" spans="1:6" ht="62.25" customHeight="1" x14ac:dyDescent="0.35">
      <c r="A243" s="52" t="s">
        <v>453</v>
      </c>
      <c r="B243" s="52" t="s">
        <v>454</v>
      </c>
      <c r="C243" s="39" t="s">
        <v>462</v>
      </c>
      <c r="D243" s="39" t="s">
        <v>608</v>
      </c>
      <c r="E243" s="45">
        <v>500</v>
      </c>
      <c r="F243" s="40" t="s">
        <v>139</v>
      </c>
    </row>
    <row r="244" spans="1:6" ht="43.5" customHeight="1" x14ac:dyDescent="0.35">
      <c r="A244" s="52" t="s">
        <v>453</v>
      </c>
      <c r="B244" s="52" t="s">
        <v>454</v>
      </c>
      <c r="C244" s="39" t="s">
        <v>458</v>
      </c>
      <c r="D244" s="39" t="s">
        <v>606</v>
      </c>
      <c r="E244" s="45">
        <v>495</v>
      </c>
      <c r="F244" s="40" t="s">
        <v>139</v>
      </c>
    </row>
    <row r="245" spans="1:6" ht="72" customHeight="1" x14ac:dyDescent="0.35">
      <c r="A245" s="52" t="s">
        <v>453</v>
      </c>
      <c r="B245" s="52" t="s">
        <v>454</v>
      </c>
      <c r="C245" s="39" t="s">
        <v>455</v>
      </c>
      <c r="D245" s="39" t="s">
        <v>609</v>
      </c>
      <c r="E245" s="45">
        <v>300</v>
      </c>
      <c r="F245" s="40" t="s">
        <v>139</v>
      </c>
    </row>
    <row r="246" spans="1:6" ht="93.75" customHeight="1" x14ac:dyDescent="0.35">
      <c r="A246" s="52" t="s">
        <v>463</v>
      </c>
      <c r="B246" s="52" t="s">
        <v>464</v>
      </c>
      <c r="C246" s="39" t="s">
        <v>466</v>
      </c>
      <c r="D246" s="55" t="s">
        <v>678</v>
      </c>
      <c r="E246" s="45">
        <v>2000</v>
      </c>
      <c r="F246" s="40" t="s">
        <v>121</v>
      </c>
    </row>
    <row r="247" spans="1:6" ht="72" customHeight="1" x14ac:dyDescent="0.35">
      <c r="A247" s="52" t="s">
        <v>463</v>
      </c>
      <c r="B247" s="52" t="s">
        <v>464</v>
      </c>
      <c r="C247" s="39" t="s">
        <v>465</v>
      </c>
      <c r="D247" s="39" t="s">
        <v>610</v>
      </c>
      <c r="E247" s="45">
        <v>1000</v>
      </c>
      <c r="F247" s="40" t="s">
        <v>121</v>
      </c>
    </row>
    <row r="248" spans="1:6" ht="57.75" customHeight="1" x14ac:dyDescent="0.35">
      <c r="A248" s="52" t="s">
        <v>463</v>
      </c>
      <c r="B248" s="52" t="s">
        <v>464</v>
      </c>
      <c r="C248" s="39" t="s">
        <v>467</v>
      </c>
      <c r="D248" s="39" t="s">
        <v>611</v>
      </c>
      <c r="E248" s="45">
        <v>1000</v>
      </c>
      <c r="F248" s="40" t="s">
        <v>121</v>
      </c>
    </row>
    <row r="249" spans="1:6" ht="42.75" customHeight="1" x14ac:dyDescent="0.35">
      <c r="A249" s="52" t="s">
        <v>463</v>
      </c>
      <c r="B249" s="52" t="s">
        <v>464</v>
      </c>
      <c r="C249" s="39" t="s">
        <v>468</v>
      </c>
      <c r="D249" s="39" t="s">
        <v>612</v>
      </c>
      <c r="E249" s="45">
        <v>978.4</v>
      </c>
      <c r="F249" s="40" t="s">
        <v>121</v>
      </c>
    </row>
    <row r="250" spans="1:6" ht="74.25" customHeight="1" x14ac:dyDescent="0.35">
      <c r="A250" s="52" t="s">
        <v>469</v>
      </c>
      <c r="B250" s="52" t="s">
        <v>470</v>
      </c>
      <c r="C250" s="39" t="s">
        <v>471</v>
      </c>
      <c r="D250" s="39" t="s">
        <v>613</v>
      </c>
      <c r="E250" s="45">
        <v>2952</v>
      </c>
      <c r="F250" s="40" t="s">
        <v>308</v>
      </c>
    </row>
    <row r="251" spans="1:6" ht="80.25" customHeight="1" x14ac:dyDescent="0.35">
      <c r="A251" s="52" t="s">
        <v>469</v>
      </c>
      <c r="B251" s="52" t="s">
        <v>470</v>
      </c>
      <c r="C251" s="39" t="s">
        <v>472</v>
      </c>
      <c r="D251" s="39" t="s">
        <v>614</v>
      </c>
      <c r="E251" s="45">
        <v>911.89</v>
      </c>
      <c r="F251" s="40" t="s">
        <v>308</v>
      </c>
    </row>
    <row r="252" spans="1:6" ht="79.5" customHeight="1" x14ac:dyDescent="0.35">
      <c r="A252" s="52" t="s">
        <v>469</v>
      </c>
      <c r="B252" s="52" t="s">
        <v>470</v>
      </c>
      <c r="C252" s="39" t="s">
        <v>473</v>
      </c>
      <c r="D252" s="47" t="s">
        <v>615</v>
      </c>
      <c r="E252" s="45">
        <v>748.87</v>
      </c>
      <c r="F252" s="40" t="s">
        <v>308</v>
      </c>
    </row>
    <row r="253" spans="1:6" ht="96" customHeight="1" x14ac:dyDescent="0.35">
      <c r="A253" s="49" t="s">
        <v>474</v>
      </c>
      <c r="B253" s="52" t="s">
        <v>475</v>
      </c>
      <c r="C253" s="39" t="s">
        <v>478</v>
      </c>
      <c r="D253" s="39" t="s">
        <v>639</v>
      </c>
      <c r="E253" s="45">
        <v>1066</v>
      </c>
      <c r="F253" s="40" t="s">
        <v>88</v>
      </c>
    </row>
    <row r="254" spans="1:6" ht="92.25" customHeight="1" x14ac:dyDescent="0.35">
      <c r="A254" s="52" t="s">
        <v>474</v>
      </c>
      <c r="B254" s="52" t="s">
        <v>475</v>
      </c>
      <c r="C254" s="39" t="s">
        <v>476</v>
      </c>
      <c r="D254" s="39" t="s">
        <v>616</v>
      </c>
      <c r="E254" s="45">
        <v>1000</v>
      </c>
      <c r="F254" s="40" t="s">
        <v>88</v>
      </c>
    </row>
    <row r="255" spans="1:6" ht="87" customHeight="1" x14ac:dyDescent="0.35">
      <c r="A255" s="76" t="s">
        <v>474</v>
      </c>
      <c r="B255" s="52" t="s">
        <v>475</v>
      </c>
      <c r="C255" s="39" t="s">
        <v>477</v>
      </c>
      <c r="D255" s="39" t="s">
        <v>617</v>
      </c>
      <c r="E255" s="45">
        <v>948</v>
      </c>
      <c r="F255" s="40" t="s">
        <v>88</v>
      </c>
    </row>
    <row r="256" spans="1:6" ht="87.75" customHeight="1" x14ac:dyDescent="0.35">
      <c r="A256" s="78" t="s">
        <v>474</v>
      </c>
      <c r="B256" s="52" t="s">
        <v>475</v>
      </c>
      <c r="C256" s="39" t="s">
        <v>195</v>
      </c>
      <c r="D256" s="39" t="s">
        <v>618</v>
      </c>
      <c r="E256" s="45">
        <v>836</v>
      </c>
      <c r="F256" s="40" t="s">
        <v>88</v>
      </c>
    </row>
    <row r="257" spans="1:6" ht="79.5" customHeight="1" x14ac:dyDescent="0.35">
      <c r="A257" s="78" t="s">
        <v>479</v>
      </c>
      <c r="B257" s="52" t="s">
        <v>480</v>
      </c>
      <c r="C257" s="39" t="s">
        <v>481</v>
      </c>
      <c r="D257" s="39" t="s">
        <v>619</v>
      </c>
      <c r="E257" s="45">
        <v>970.87</v>
      </c>
      <c r="F257" s="40" t="s">
        <v>273</v>
      </c>
    </row>
    <row r="258" spans="1:6" ht="81" customHeight="1" x14ac:dyDescent="0.35">
      <c r="A258" s="78" t="s">
        <v>482</v>
      </c>
      <c r="B258" s="52" t="s">
        <v>483</v>
      </c>
      <c r="C258" s="39" t="s">
        <v>487</v>
      </c>
      <c r="D258" s="39" t="s">
        <v>623</v>
      </c>
      <c r="E258" s="45">
        <v>1750</v>
      </c>
      <c r="F258" s="40" t="s">
        <v>10</v>
      </c>
    </row>
    <row r="259" spans="1:6" ht="78" customHeight="1" x14ac:dyDescent="0.35">
      <c r="A259" s="78" t="s">
        <v>482</v>
      </c>
      <c r="B259" s="52" t="s">
        <v>483</v>
      </c>
      <c r="C259" s="39" t="s">
        <v>485</v>
      </c>
      <c r="D259" s="39" t="s">
        <v>486</v>
      </c>
      <c r="E259" s="45">
        <v>850</v>
      </c>
      <c r="F259" s="40" t="s">
        <v>10</v>
      </c>
    </row>
    <row r="260" spans="1:6" ht="88.5" customHeight="1" x14ac:dyDescent="0.35">
      <c r="A260" s="49" t="s">
        <v>482</v>
      </c>
      <c r="B260" s="52" t="s">
        <v>483</v>
      </c>
      <c r="C260" s="39" t="s">
        <v>490</v>
      </c>
      <c r="D260" s="39" t="s">
        <v>624</v>
      </c>
      <c r="E260" s="45">
        <v>750</v>
      </c>
      <c r="F260" s="40" t="s">
        <v>10</v>
      </c>
    </row>
    <row r="261" spans="1:6" ht="55.5" customHeight="1" x14ac:dyDescent="0.35">
      <c r="A261" s="78" t="s">
        <v>482</v>
      </c>
      <c r="B261" s="52" t="s">
        <v>483</v>
      </c>
      <c r="C261" s="39" t="s">
        <v>484</v>
      </c>
      <c r="D261" s="42" t="s">
        <v>620</v>
      </c>
      <c r="E261" s="45">
        <v>719.14</v>
      </c>
      <c r="F261" s="40" t="s">
        <v>10</v>
      </c>
    </row>
    <row r="262" spans="1:6" ht="55.5" customHeight="1" x14ac:dyDescent="0.35">
      <c r="A262" s="76" t="s">
        <v>482</v>
      </c>
      <c r="B262" s="52" t="s">
        <v>483</v>
      </c>
      <c r="C262" s="39" t="s">
        <v>485</v>
      </c>
      <c r="D262" s="39" t="s">
        <v>621</v>
      </c>
      <c r="E262" s="45">
        <v>535</v>
      </c>
      <c r="F262" s="40" t="s">
        <v>10</v>
      </c>
    </row>
    <row r="263" spans="1:6" ht="71.25" customHeight="1" x14ac:dyDescent="0.35">
      <c r="A263" s="49" t="s">
        <v>482</v>
      </c>
      <c r="B263" s="52" t="s">
        <v>483</v>
      </c>
      <c r="C263" s="39" t="s">
        <v>484</v>
      </c>
      <c r="D263" s="39" t="s">
        <v>622</v>
      </c>
      <c r="E263" s="45">
        <v>509.7</v>
      </c>
      <c r="F263" s="40" t="s">
        <v>10</v>
      </c>
    </row>
    <row r="264" spans="1:6" ht="100.5" customHeight="1" x14ac:dyDescent="0.35">
      <c r="A264" s="76" t="s">
        <v>482</v>
      </c>
      <c r="B264" s="52" t="s">
        <v>483</v>
      </c>
      <c r="C264" s="39" t="s">
        <v>488</v>
      </c>
      <c r="D264" s="39" t="s">
        <v>489</v>
      </c>
      <c r="E264" s="45">
        <v>500</v>
      </c>
      <c r="F264" s="40" t="s">
        <v>10</v>
      </c>
    </row>
    <row r="265" spans="1:6" ht="81.75" customHeight="1" x14ac:dyDescent="0.35">
      <c r="A265" s="76" t="s">
        <v>491</v>
      </c>
      <c r="B265" s="52" t="s">
        <v>492</v>
      </c>
      <c r="C265" s="39" t="s">
        <v>640</v>
      </c>
      <c r="D265" s="39" t="s">
        <v>562</v>
      </c>
      <c r="E265" s="45">
        <v>2500</v>
      </c>
      <c r="F265" s="40" t="s">
        <v>273</v>
      </c>
    </row>
    <row r="266" spans="1:6" ht="79.5" customHeight="1" x14ac:dyDescent="0.35">
      <c r="A266" s="52" t="s">
        <v>491</v>
      </c>
      <c r="B266" s="52" t="s">
        <v>492</v>
      </c>
      <c r="C266" s="39" t="s">
        <v>494</v>
      </c>
      <c r="D266" s="39" t="s">
        <v>563</v>
      </c>
      <c r="E266" s="45">
        <v>2000</v>
      </c>
      <c r="F266" s="40" t="s">
        <v>273</v>
      </c>
    </row>
    <row r="267" spans="1:6" ht="73.5" customHeight="1" x14ac:dyDescent="0.35">
      <c r="A267" s="52" t="s">
        <v>491</v>
      </c>
      <c r="B267" s="52" t="s">
        <v>492</v>
      </c>
      <c r="C267" s="39" t="s">
        <v>496</v>
      </c>
      <c r="D267" s="39" t="s">
        <v>627</v>
      </c>
      <c r="E267" s="45">
        <v>1296</v>
      </c>
      <c r="F267" s="40" t="s">
        <v>273</v>
      </c>
    </row>
    <row r="268" spans="1:6" ht="74.25" customHeight="1" x14ac:dyDescent="0.35">
      <c r="A268" s="52" t="s">
        <v>491</v>
      </c>
      <c r="B268" s="52" t="s">
        <v>492</v>
      </c>
      <c r="C268" s="39" t="s">
        <v>495</v>
      </c>
      <c r="D268" s="39" t="s">
        <v>626</v>
      </c>
      <c r="E268" s="45">
        <v>720</v>
      </c>
      <c r="F268" s="40" t="s">
        <v>273</v>
      </c>
    </row>
    <row r="269" spans="1:6" ht="55.5" customHeight="1" x14ac:dyDescent="0.35">
      <c r="A269" s="49" t="s">
        <v>491</v>
      </c>
      <c r="B269" s="52" t="s">
        <v>492</v>
      </c>
      <c r="C269" s="39" t="s">
        <v>493</v>
      </c>
      <c r="D269" s="39" t="s">
        <v>625</v>
      </c>
      <c r="E269" s="45">
        <v>500</v>
      </c>
      <c r="F269" s="40" t="s">
        <v>273</v>
      </c>
    </row>
    <row r="270" spans="1:6" ht="58.5" customHeight="1" x14ac:dyDescent="0.35">
      <c r="A270" s="52" t="s">
        <v>491</v>
      </c>
      <c r="B270" s="52" t="s">
        <v>492</v>
      </c>
      <c r="C270" s="39" t="s">
        <v>497</v>
      </c>
      <c r="D270" s="39" t="s">
        <v>679</v>
      </c>
      <c r="E270" s="45">
        <v>300</v>
      </c>
      <c r="F270" s="40" t="s">
        <v>273</v>
      </c>
    </row>
    <row r="271" spans="1:6" ht="104.25" customHeight="1" x14ac:dyDescent="0.35">
      <c r="A271" s="52" t="s">
        <v>498</v>
      </c>
      <c r="B271" s="52" t="s">
        <v>499</v>
      </c>
      <c r="C271" s="39" t="s">
        <v>500</v>
      </c>
      <c r="D271" s="39" t="s">
        <v>501</v>
      </c>
      <c r="E271" s="45">
        <v>1000</v>
      </c>
      <c r="F271" s="40" t="s">
        <v>273</v>
      </c>
    </row>
    <row r="272" spans="1:6" ht="56.25" customHeight="1" x14ac:dyDescent="0.35">
      <c r="A272" s="78" t="s">
        <v>502</v>
      </c>
      <c r="B272" s="52" t="s">
        <v>503</v>
      </c>
      <c r="C272" s="39" t="s">
        <v>504</v>
      </c>
      <c r="D272" s="39" t="s">
        <v>628</v>
      </c>
      <c r="E272" s="45">
        <v>5000</v>
      </c>
      <c r="F272" s="40" t="s">
        <v>505</v>
      </c>
    </row>
    <row r="273" spans="1:6" ht="62" x14ac:dyDescent="0.35">
      <c r="A273" s="52" t="s">
        <v>506</v>
      </c>
      <c r="B273" s="52" t="s">
        <v>507</v>
      </c>
      <c r="C273" s="39" t="s">
        <v>510</v>
      </c>
      <c r="D273" s="39" t="s">
        <v>680</v>
      </c>
      <c r="E273" s="45">
        <v>1000</v>
      </c>
      <c r="F273" s="40" t="s">
        <v>10</v>
      </c>
    </row>
    <row r="274" spans="1:6" ht="87.75" customHeight="1" x14ac:dyDescent="0.35">
      <c r="A274" s="52" t="s">
        <v>506</v>
      </c>
      <c r="B274" s="52" t="s">
        <v>507</v>
      </c>
      <c r="C274" s="39" t="s">
        <v>509</v>
      </c>
      <c r="D274" s="39" t="s">
        <v>511</v>
      </c>
      <c r="E274" s="45">
        <v>850</v>
      </c>
      <c r="F274" s="40" t="s">
        <v>10</v>
      </c>
    </row>
    <row r="275" spans="1:6" ht="37.5" customHeight="1" x14ac:dyDescent="0.35">
      <c r="A275" s="52" t="s">
        <v>506</v>
      </c>
      <c r="B275" s="52" t="s">
        <v>507</v>
      </c>
      <c r="C275" s="39" t="s">
        <v>508</v>
      </c>
      <c r="D275" s="39" t="s">
        <v>512</v>
      </c>
      <c r="E275" s="45">
        <v>631.87</v>
      </c>
      <c r="F275" s="40" t="s">
        <v>10</v>
      </c>
    </row>
    <row r="276" spans="1:6" ht="15.5" x14ac:dyDescent="0.35">
      <c r="A276" s="70"/>
      <c r="B276" s="71"/>
      <c r="C276" s="63"/>
      <c r="D276" s="63"/>
      <c r="E276" s="72">
        <f>SUBTOTAL(109,Table1[Spend])</f>
        <v>401209.14</v>
      </c>
      <c r="F276" s="69"/>
    </row>
  </sheetData>
  <phoneticPr fontId="5" type="noConversion"/>
  <pageMargins left="0.7" right="0.7" top="0.75" bottom="0.75" header="0.3" footer="0.3"/>
  <pageSetup paperSize="9" orientation="portrait" r:id="rId1"/>
  <headerFooter>
    <oddHeader>&amp;C&amp;"Calibri"&amp;10&amp;K000000OFFICIAL-SENSITIVE&amp;1#_x000D_&amp;"Calibri"&amp;11&amp;K000000</oddHeader>
    <oddFooter>&amp;C&amp;"Calibri"&amp;11&amp;K000000_x000D_&amp;1#&amp;"Calibri"&amp;10&amp;K000000OFFICIAL-SENSITIVE</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DDA93-2573-499A-9DBB-1F8887B5B4AB}">
  <dimension ref="A1:F635"/>
  <sheetViews>
    <sheetView topLeftCell="A629" workbookViewId="0">
      <selection activeCell="F639" sqref="A447:F639"/>
    </sheetView>
  </sheetViews>
  <sheetFormatPr defaultRowHeight="14.5" x14ac:dyDescent="0.35"/>
  <sheetData>
    <row r="1" spans="1:3" x14ac:dyDescent="0.35">
      <c r="A1" s="12"/>
      <c r="C1" s="3"/>
    </row>
    <row r="2" spans="1:3" x14ac:dyDescent="0.35">
      <c r="A2" s="13"/>
      <c r="C2" s="4"/>
    </row>
    <row r="3" spans="1:3" x14ac:dyDescent="0.35">
      <c r="A3" s="12"/>
      <c r="C3" s="18"/>
    </row>
    <row r="4" spans="1:3" x14ac:dyDescent="0.35">
      <c r="A4" s="13"/>
      <c r="C4" s="2"/>
    </row>
    <row r="5" spans="1:3" x14ac:dyDescent="0.35">
      <c r="A5" s="12"/>
      <c r="C5" s="19"/>
    </row>
    <row r="6" spans="1:3" x14ac:dyDescent="0.35">
      <c r="A6" s="13"/>
      <c r="C6" s="8"/>
    </row>
    <row r="7" spans="1:3" x14ac:dyDescent="0.35">
      <c r="A7" s="12"/>
      <c r="C7" s="18"/>
    </row>
    <row r="8" spans="1:3" x14ac:dyDescent="0.35">
      <c r="A8" s="13"/>
      <c r="C8" s="2"/>
    </row>
    <row r="9" spans="1:3" x14ac:dyDescent="0.35">
      <c r="A9" s="12"/>
      <c r="C9" s="8"/>
    </row>
    <row r="10" spans="1:3" x14ac:dyDescent="0.35">
      <c r="A10" s="13"/>
      <c r="C10" s="8"/>
    </row>
    <row r="11" spans="1:3" x14ac:dyDescent="0.35">
      <c r="A11" s="12"/>
      <c r="C11" s="18"/>
    </row>
    <row r="12" spans="1:3" x14ac:dyDescent="0.35">
      <c r="A12" s="13"/>
      <c r="C12" s="5"/>
    </row>
    <row r="13" spans="1:3" x14ac:dyDescent="0.35">
      <c r="A13" s="12"/>
      <c r="C13" s="18"/>
    </row>
    <row r="14" spans="1:3" x14ac:dyDescent="0.35">
      <c r="A14" s="13"/>
      <c r="C14" s="2"/>
    </row>
    <row r="15" spans="1:3" x14ac:dyDescent="0.35">
      <c r="A15" s="12"/>
      <c r="C15" s="18"/>
    </row>
    <row r="16" spans="1:3" x14ac:dyDescent="0.35">
      <c r="A16" s="13"/>
      <c r="C16" s="2"/>
    </row>
    <row r="17" spans="1:3" x14ac:dyDescent="0.35">
      <c r="A17" s="12"/>
      <c r="C17" s="8"/>
    </row>
    <row r="18" spans="1:3" x14ac:dyDescent="0.35">
      <c r="A18" s="13"/>
      <c r="C18" s="2"/>
    </row>
    <row r="19" spans="1:3" x14ac:dyDescent="0.35">
      <c r="A19" s="12"/>
      <c r="C19" s="18"/>
    </row>
    <row r="20" spans="1:3" x14ac:dyDescent="0.35">
      <c r="A20" s="13"/>
      <c r="C20" s="2"/>
    </row>
    <row r="21" spans="1:3" x14ac:dyDescent="0.35">
      <c r="A21" s="12"/>
      <c r="C21" s="18"/>
    </row>
    <row r="22" spans="1:3" x14ac:dyDescent="0.35">
      <c r="A22" s="13"/>
      <c r="C22" s="2"/>
    </row>
    <row r="23" spans="1:3" x14ac:dyDescent="0.35">
      <c r="A23" s="12"/>
      <c r="C23" s="18"/>
    </row>
    <row r="24" spans="1:3" x14ac:dyDescent="0.35">
      <c r="A24" s="13"/>
      <c r="C24" s="2"/>
    </row>
    <row r="25" spans="1:3" x14ac:dyDescent="0.35">
      <c r="A25" s="12"/>
      <c r="C25" s="18"/>
    </row>
    <row r="26" spans="1:3" x14ac:dyDescent="0.35">
      <c r="A26" s="13"/>
      <c r="C26" s="2"/>
    </row>
    <row r="27" spans="1:3" x14ac:dyDescent="0.35">
      <c r="A27" s="12"/>
      <c r="C27" s="18"/>
    </row>
    <row r="28" spans="1:3" x14ac:dyDescent="0.35">
      <c r="A28" s="13"/>
      <c r="C28" s="2"/>
    </row>
    <row r="29" spans="1:3" x14ac:dyDescent="0.35">
      <c r="A29" s="12"/>
      <c r="C29" s="18"/>
    </row>
    <row r="30" spans="1:3" x14ac:dyDescent="0.35">
      <c r="A30" s="2"/>
      <c r="C30" s="5"/>
    </row>
    <row r="31" spans="1:3" x14ac:dyDescent="0.35">
      <c r="A31" s="12"/>
      <c r="C31" s="18"/>
    </row>
    <row r="32" spans="1:3" x14ac:dyDescent="0.35">
      <c r="A32" s="13"/>
      <c r="C32" s="2"/>
    </row>
    <row r="33" spans="1:3" x14ac:dyDescent="0.35">
      <c r="A33" s="12"/>
      <c r="C33" s="18"/>
    </row>
    <row r="34" spans="1:3" x14ac:dyDescent="0.35">
      <c r="A34" s="14"/>
      <c r="C34" s="2"/>
    </row>
    <row r="35" spans="1:3" x14ac:dyDescent="0.35">
      <c r="A35" s="12"/>
      <c r="C35" s="18"/>
    </row>
    <row r="36" spans="1:3" x14ac:dyDescent="0.35">
      <c r="A36" s="13"/>
      <c r="C36" s="5"/>
    </row>
    <row r="37" spans="1:3" x14ac:dyDescent="0.35">
      <c r="A37" s="12"/>
      <c r="C37" s="8"/>
    </row>
    <row r="38" spans="1:3" x14ac:dyDescent="0.35">
      <c r="A38" s="13"/>
      <c r="C38" s="4"/>
    </row>
    <row r="39" spans="1:3" x14ac:dyDescent="0.35">
      <c r="A39" s="12"/>
      <c r="C39" s="4"/>
    </row>
    <row r="40" spans="1:3" x14ac:dyDescent="0.35">
      <c r="A40" s="13"/>
      <c r="C40" s="4"/>
    </row>
    <row r="41" spans="1:3" x14ac:dyDescent="0.35">
      <c r="A41" s="12"/>
      <c r="C41" s="4"/>
    </row>
    <row r="42" spans="1:3" x14ac:dyDescent="0.35">
      <c r="A42" s="13"/>
      <c r="C42" s="4"/>
    </row>
    <row r="43" spans="1:3" x14ac:dyDescent="0.35">
      <c r="A43" s="12"/>
      <c r="C43" s="4"/>
    </row>
    <row r="44" spans="1:3" x14ac:dyDescent="0.35">
      <c r="A44" s="13"/>
      <c r="C44" s="4"/>
    </row>
    <row r="45" spans="1:3" x14ac:dyDescent="0.35">
      <c r="A45" s="12"/>
      <c r="C45" s="4"/>
    </row>
    <row r="46" spans="1:3" x14ac:dyDescent="0.35">
      <c r="A46" s="13"/>
      <c r="C46" s="4"/>
    </row>
    <row r="47" spans="1:3" x14ac:dyDescent="0.35">
      <c r="A47" s="12"/>
      <c r="C47" s="4"/>
    </row>
    <row r="48" spans="1:3" x14ac:dyDescent="0.35">
      <c r="A48" s="13"/>
      <c r="C48" s="4"/>
    </row>
    <row r="49" spans="1:3" x14ac:dyDescent="0.35">
      <c r="A49" s="12"/>
      <c r="C49" s="4"/>
    </row>
    <row r="50" spans="1:3" x14ac:dyDescent="0.35">
      <c r="A50" s="15"/>
      <c r="C50" s="4"/>
    </row>
    <row r="51" spans="1:3" x14ac:dyDescent="0.35">
      <c r="A51" s="16"/>
      <c r="C51" s="4"/>
    </row>
    <row r="52" spans="1:3" x14ac:dyDescent="0.35">
      <c r="A52" s="15"/>
      <c r="C52" s="4"/>
    </row>
    <row r="53" spans="1:3" x14ac:dyDescent="0.35">
      <c r="A53" s="12"/>
      <c r="C53" s="4"/>
    </row>
    <row r="54" spans="1:3" x14ac:dyDescent="0.35">
      <c r="A54" s="17"/>
      <c r="C54" s="17"/>
    </row>
    <row r="55" spans="1:3" x14ac:dyDescent="0.35">
      <c r="A55" s="17"/>
      <c r="C55" s="17"/>
    </row>
    <row r="56" spans="1:3" x14ac:dyDescent="0.35">
      <c r="A56" s="17"/>
      <c r="C56" s="17"/>
    </row>
    <row r="57" spans="1:3" x14ac:dyDescent="0.35">
      <c r="A57" s="17"/>
      <c r="C57" s="17"/>
    </row>
    <row r="58" spans="1:3" x14ac:dyDescent="0.35">
      <c r="A58" s="17"/>
      <c r="C58" s="17"/>
    </row>
    <row r="59" spans="1:3" x14ac:dyDescent="0.35">
      <c r="A59" s="17"/>
      <c r="C59" s="17"/>
    </row>
    <row r="60" spans="1:3" x14ac:dyDescent="0.35">
      <c r="A60" s="17"/>
      <c r="C60" s="17"/>
    </row>
    <row r="61" spans="1:3" x14ac:dyDescent="0.35">
      <c r="A61" s="17"/>
      <c r="C61" s="17"/>
    </row>
    <row r="62" spans="1:3" x14ac:dyDescent="0.35">
      <c r="A62" s="17"/>
      <c r="C62" s="17"/>
    </row>
    <row r="63" spans="1:3" x14ac:dyDescent="0.35">
      <c r="A63" s="17"/>
      <c r="C63" s="17"/>
    </row>
    <row r="64" spans="1:3" x14ac:dyDescent="0.35">
      <c r="A64" s="17"/>
      <c r="C64" s="17"/>
    </row>
    <row r="65" spans="1:3" x14ac:dyDescent="0.35">
      <c r="A65" s="6"/>
      <c r="C65" s="17"/>
    </row>
    <row r="66" spans="1:3" x14ac:dyDescent="0.35">
      <c r="C66" s="20"/>
    </row>
    <row r="67" spans="1:3" x14ac:dyDescent="0.35">
      <c r="C67" s="20"/>
    </row>
    <row r="68" spans="1:3" x14ac:dyDescent="0.35">
      <c r="C68" s="17"/>
    </row>
    <row r="69" spans="1:3" x14ac:dyDescent="0.35">
      <c r="C69" s="17"/>
    </row>
    <row r="70" spans="1:3" x14ac:dyDescent="0.35">
      <c r="C70" s="17"/>
    </row>
    <row r="71" spans="1:3" x14ac:dyDescent="0.35">
      <c r="C71" s="17"/>
    </row>
    <row r="72" spans="1:3" x14ac:dyDescent="0.35">
      <c r="C72" s="17"/>
    </row>
    <row r="73" spans="1:3" x14ac:dyDescent="0.35">
      <c r="C73" s="21"/>
    </row>
    <row r="74" spans="1:3" x14ac:dyDescent="0.35">
      <c r="C74" s="21"/>
    </row>
    <row r="75" spans="1:3" x14ac:dyDescent="0.35">
      <c r="C75" s="21"/>
    </row>
    <row r="76" spans="1:3" x14ac:dyDescent="0.35">
      <c r="C76" s="21"/>
    </row>
    <row r="77" spans="1:3" x14ac:dyDescent="0.35">
      <c r="C77" s="22"/>
    </row>
    <row r="78" spans="1:3" x14ac:dyDescent="0.35">
      <c r="C78" s="21"/>
    </row>
    <row r="79" spans="1:3" x14ac:dyDescent="0.35">
      <c r="C79" s="21"/>
    </row>
    <row r="80" spans="1:3" x14ac:dyDescent="0.35">
      <c r="C80" s="21"/>
    </row>
    <row r="81" spans="3:3" x14ac:dyDescent="0.35">
      <c r="C81" s="12"/>
    </row>
    <row r="82" spans="3:3" x14ac:dyDescent="0.35">
      <c r="C82" s="13"/>
    </row>
    <row r="83" spans="3:3" x14ac:dyDescent="0.35">
      <c r="C83" s="12"/>
    </row>
    <row r="84" spans="3:3" x14ac:dyDescent="0.35">
      <c r="C84" s="13"/>
    </row>
    <row r="85" spans="3:3" x14ac:dyDescent="0.35">
      <c r="C85" s="12"/>
    </row>
    <row r="86" spans="3:3" x14ac:dyDescent="0.35">
      <c r="C86" s="13"/>
    </row>
    <row r="87" spans="3:3" x14ac:dyDescent="0.35">
      <c r="C87" s="23"/>
    </row>
    <row r="88" spans="3:3" x14ac:dyDescent="0.35">
      <c r="C88" s="13"/>
    </row>
    <row r="89" spans="3:3" x14ac:dyDescent="0.35">
      <c r="C89" s="12"/>
    </row>
    <row r="90" spans="3:3" x14ac:dyDescent="0.35">
      <c r="C90" s="13"/>
    </row>
    <row r="91" spans="3:3" x14ac:dyDescent="0.35">
      <c r="C91" s="12"/>
    </row>
    <row r="92" spans="3:3" x14ac:dyDescent="0.35">
      <c r="C92" s="13"/>
    </row>
    <row r="93" spans="3:3" x14ac:dyDescent="0.35">
      <c r="C93" s="12"/>
    </row>
    <row r="94" spans="3:3" x14ac:dyDescent="0.35">
      <c r="C94" s="13"/>
    </row>
    <row r="95" spans="3:3" x14ac:dyDescent="0.35">
      <c r="C95" s="24"/>
    </row>
    <row r="96" spans="3:3" x14ac:dyDescent="0.35">
      <c r="C96" s="13"/>
    </row>
    <row r="97" spans="3:3" x14ac:dyDescent="0.35">
      <c r="C97" s="12"/>
    </row>
    <row r="98" spans="3:3" x14ac:dyDescent="0.35">
      <c r="C98" s="13"/>
    </row>
    <row r="99" spans="3:3" x14ac:dyDescent="0.35">
      <c r="C99" s="12"/>
    </row>
    <row r="100" spans="3:3" x14ac:dyDescent="0.35">
      <c r="C100" s="13"/>
    </row>
    <row r="101" spans="3:3" x14ac:dyDescent="0.35">
      <c r="C101" s="12"/>
    </row>
    <row r="102" spans="3:3" x14ac:dyDescent="0.35">
      <c r="C102" s="13"/>
    </row>
    <row r="103" spans="3:3" x14ac:dyDescent="0.35">
      <c r="C103" s="12"/>
    </row>
    <row r="104" spans="3:3" x14ac:dyDescent="0.35">
      <c r="C104" s="13"/>
    </row>
    <row r="105" spans="3:3" x14ac:dyDescent="0.35">
      <c r="C105" s="12"/>
    </row>
    <row r="106" spans="3:3" x14ac:dyDescent="0.35">
      <c r="C106" s="13"/>
    </row>
    <row r="107" spans="3:3" x14ac:dyDescent="0.35">
      <c r="C107" s="12"/>
    </row>
    <row r="108" spans="3:3" x14ac:dyDescent="0.35">
      <c r="C108" s="13"/>
    </row>
    <row r="109" spans="3:3" x14ac:dyDescent="0.35">
      <c r="C109" s="12"/>
    </row>
    <row r="110" spans="3:3" x14ac:dyDescent="0.35">
      <c r="C110" s="13"/>
    </row>
    <row r="111" spans="3:3" x14ac:dyDescent="0.35">
      <c r="C111" s="12"/>
    </row>
    <row r="112" spans="3:3" x14ac:dyDescent="0.35">
      <c r="C112" s="13"/>
    </row>
    <row r="113" spans="3:3" x14ac:dyDescent="0.35">
      <c r="C113" s="25"/>
    </row>
    <row r="114" spans="3:3" x14ac:dyDescent="0.35">
      <c r="C114" s="13"/>
    </row>
    <row r="115" spans="3:3" x14ac:dyDescent="0.35">
      <c r="C115" s="12"/>
    </row>
    <row r="116" spans="3:3" x14ac:dyDescent="0.35">
      <c r="C116" s="13"/>
    </row>
    <row r="117" spans="3:3" x14ac:dyDescent="0.35">
      <c r="C117" s="12"/>
    </row>
    <row r="118" spans="3:3" x14ac:dyDescent="0.35">
      <c r="C118" s="13"/>
    </row>
    <row r="119" spans="3:3" x14ac:dyDescent="0.35">
      <c r="C119" s="12"/>
    </row>
    <row r="120" spans="3:3" x14ac:dyDescent="0.35">
      <c r="C120" s="13"/>
    </row>
    <row r="121" spans="3:3" x14ac:dyDescent="0.35">
      <c r="C121" s="12"/>
    </row>
    <row r="122" spans="3:3" x14ac:dyDescent="0.35">
      <c r="C122" s="13"/>
    </row>
    <row r="123" spans="3:3" x14ac:dyDescent="0.35">
      <c r="C123" s="12"/>
    </row>
    <row r="124" spans="3:3" x14ac:dyDescent="0.35">
      <c r="C124" s="13"/>
    </row>
    <row r="125" spans="3:3" x14ac:dyDescent="0.35">
      <c r="C125" s="24"/>
    </row>
    <row r="126" spans="3:3" x14ac:dyDescent="0.35">
      <c r="C126" s="13"/>
    </row>
    <row r="127" spans="3:3" x14ac:dyDescent="0.35">
      <c r="C127" s="12"/>
    </row>
    <row r="128" spans="3:3" x14ac:dyDescent="0.35">
      <c r="C128" s="13"/>
    </row>
    <row r="129" spans="3:3" x14ac:dyDescent="0.35">
      <c r="C129" s="12"/>
    </row>
    <row r="130" spans="3:3" x14ac:dyDescent="0.35">
      <c r="C130" s="13"/>
    </row>
    <row r="131" spans="3:3" x14ac:dyDescent="0.35">
      <c r="C131" s="12"/>
    </row>
    <row r="132" spans="3:3" x14ac:dyDescent="0.35">
      <c r="C132" s="13"/>
    </row>
    <row r="133" spans="3:3" x14ac:dyDescent="0.35">
      <c r="C133" s="12"/>
    </row>
    <row r="134" spans="3:3" x14ac:dyDescent="0.35">
      <c r="C134" s="13"/>
    </row>
    <row r="135" spans="3:3" x14ac:dyDescent="0.35">
      <c r="C135" s="26"/>
    </row>
    <row r="136" spans="3:3" x14ac:dyDescent="0.35">
      <c r="C136" s="13"/>
    </row>
    <row r="137" spans="3:3" x14ac:dyDescent="0.35">
      <c r="C137" s="12"/>
    </row>
    <row r="138" spans="3:3" x14ac:dyDescent="0.35">
      <c r="C138" s="13"/>
    </row>
    <row r="139" spans="3:3" x14ac:dyDescent="0.35">
      <c r="C139" s="27"/>
    </row>
    <row r="140" spans="3:3" x14ac:dyDescent="0.35">
      <c r="C140" s="13"/>
    </row>
    <row r="141" spans="3:3" x14ac:dyDescent="0.35">
      <c r="C141" s="12"/>
    </row>
    <row r="142" spans="3:3" x14ac:dyDescent="0.35">
      <c r="C142" s="13"/>
    </row>
    <row r="143" spans="3:3" x14ac:dyDescent="0.35">
      <c r="C143" s="12"/>
    </row>
    <row r="144" spans="3:3" x14ac:dyDescent="0.35">
      <c r="C144" s="28"/>
    </row>
    <row r="145" spans="3:3" x14ac:dyDescent="0.35">
      <c r="C145" s="12"/>
    </row>
    <row r="146" spans="3:3" x14ac:dyDescent="0.35">
      <c r="C146" s="13"/>
    </row>
    <row r="147" spans="3:3" x14ac:dyDescent="0.35">
      <c r="C147" s="12"/>
    </row>
    <row r="148" spans="3:3" x14ac:dyDescent="0.35">
      <c r="C148" s="13"/>
    </row>
    <row r="149" spans="3:3" x14ac:dyDescent="0.35">
      <c r="C149" s="12"/>
    </row>
    <row r="150" spans="3:3" x14ac:dyDescent="0.35">
      <c r="C150" s="13"/>
    </row>
    <row r="151" spans="3:3" x14ac:dyDescent="0.35">
      <c r="C151" s="12"/>
    </row>
    <row r="152" spans="3:3" x14ac:dyDescent="0.35">
      <c r="C152" s="13"/>
    </row>
    <row r="153" spans="3:3" x14ac:dyDescent="0.35">
      <c r="C153" s="12"/>
    </row>
    <row r="154" spans="3:3" x14ac:dyDescent="0.35">
      <c r="C154" s="13"/>
    </row>
    <row r="155" spans="3:3" x14ac:dyDescent="0.35">
      <c r="C155" s="12"/>
    </row>
    <row r="156" spans="3:3" x14ac:dyDescent="0.35">
      <c r="C156" s="13"/>
    </row>
    <row r="157" spans="3:3" x14ac:dyDescent="0.35">
      <c r="C157" s="12"/>
    </row>
    <row r="158" spans="3:3" x14ac:dyDescent="0.35">
      <c r="C158" s="13"/>
    </row>
    <row r="159" spans="3:3" x14ac:dyDescent="0.35">
      <c r="C159" s="12"/>
    </row>
    <row r="160" spans="3:3" x14ac:dyDescent="0.35">
      <c r="C160" s="29"/>
    </row>
    <row r="161" spans="3:3" x14ac:dyDescent="0.35">
      <c r="C161" s="12"/>
    </row>
    <row r="162" spans="3:3" x14ac:dyDescent="0.35">
      <c r="C162" s="13"/>
    </row>
    <row r="163" spans="3:3" x14ac:dyDescent="0.35">
      <c r="C163" s="12"/>
    </row>
    <row r="164" spans="3:3" x14ac:dyDescent="0.35">
      <c r="C164" s="13"/>
    </row>
    <row r="165" spans="3:3" x14ac:dyDescent="0.35">
      <c r="C165" s="24"/>
    </row>
    <row r="166" spans="3:3" x14ac:dyDescent="0.35">
      <c r="C166" s="25"/>
    </row>
    <row r="167" spans="3:3" x14ac:dyDescent="0.35">
      <c r="C167" s="12"/>
    </row>
    <row r="168" spans="3:3" x14ac:dyDescent="0.35">
      <c r="C168" s="13"/>
    </row>
    <row r="169" spans="3:3" x14ac:dyDescent="0.35">
      <c r="C169" s="12"/>
    </row>
    <row r="170" spans="3:3" x14ac:dyDescent="0.35">
      <c r="C170" s="13"/>
    </row>
    <row r="171" spans="3:3" x14ac:dyDescent="0.35">
      <c r="C171" s="12"/>
    </row>
    <row r="172" spans="3:3" x14ac:dyDescent="0.35">
      <c r="C172" s="30"/>
    </row>
    <row r="173" spans="3:3" x14ac:dyDescent="0.35">
      <c r="C173" s="12"/>
    </row>
    <row r="174" spans="3:3" x14ac:dyDescent="0.35">
      <c r="C174" s="13"/>
    </row>
    <row r="175" spans="3:3" x14ac:dyDescent="0.35">
      <c r="C175" s="12"/>
    </row>
    <row r="176" spans="3:3" x14ac:dyDescent="0.35">
      <c r="C176" s="13"/>
    </row>
    <row r="177" spans="3:3" x14ac:dyDescent="0.35">
      <c r="C177" s="12"/>
    </row>
    <row r="178" spans="3:3" x14ac:dyDescent="0.35">
      <c r="C178" s="13"/>
    </row>
    <row r="179" spans="3:3" x14ac:dyDescent="0.35">
      <c r="C179" s="12"/>
    </row>
    <row r="180" spans="3:3" x14ac:dyDescent="0.35">
      <c r="C180" s="25"/>
    </row>
    <row r="181" spans="3:3" x14ac:dyDescent="0.35">
      <c r="C181" s="12"/>
    </row>
    <row r="182" spans="3:3" x14ac:dyDescent="0.35">
      <c r="C182" s="13"/>
    </row>
    <row r="183" spans="3:3" x14ac:dyDescent="0.35">
      <c r="C183" s="24"/>
    </row>
    <row r="184" spans="3:3" x14ac:dyDescent="0.35">
      <c r="C184" s="13"/>
    </row>
    <row r="185" spans="3:3" x14ac:dyDescent="0.35">
      <c r="C185" s="12"/>
    </row>
    <row r="186" spans="3:3" x14ac:dyDescent="0.35">
      <c r="C186" s="13"/>
    </row>
    <row r="187" spans="3:3" x14ac:dyDescent="0.35">
      <c r="C187" s="12"/>
    </row>
    <row r="188" spans="3:3" x14ac:dyDescent="0.35">
      <c r="C188" s="13"/>
    </row>
    <row r="189" spans="3:3" x14ac:dyDescent="0.35">
      <c r="C189" s="12"/>
    </row>
    <row r="190" spans="3:3" x14ac:dyDescent="0.35">
      <c r="C190" s="13"/>
    </row>
    <row r="191" spans="3:3" x14ac:dyDescent="0.35">
      <c r="C191" s="12"/>
    </row>
    <row r="192" spans="3:3" x14ac:dyDescent="0.35">
      <c r="C192" s="13"/>
    </row>
    <row r="193" spans="3:3" x14ac:dyDescent="0.35">
      <c r="C193" s="12"/>
    </row>
    <row r="194" spans="3:3" x14ac:dyDescent="0.35">
      <c r="C194" s="13"/>
    </row>
    <row r="195" spans="3:3" x14ac:dyDescent="0.35">
      <c r="C195" s="12"/>
    </row>
    <row r="196" spans="3:3" x14ac:dyDescent="0.35">
      <c r="C196" s="13"/>
    </row>
    <row r="197" spans="3:3" x14ac:dyDescent="0.35">
      <c r="C197" s="12"/>
    </row>
    <row r="198" spans="3:3" x14ac:dyDescent="0.35">
      <c r="C198" s="13"/>
    </row>
    <row r="199" spans="3:3" x14ac:dyDescent="0.35">
      <c r="C199" s="12"/>
    </row>
    <row r="200" spans="3:3" x14ac:dyDescent="0.35">
      <c r="C200" s="13"/>
    </row>
    <row r="201" spans="3:3" x14ac:dyDescent="0.35">
      <c r="C201" s="12"/>
    </row>
    <row r="202" spans="3:3" x14ac:dyDescent="0.35">
      <c r="C202" s="13"/>
    </row>
    <row r="203" spans="3:3" x14ac:dyDescent="0.35">
      <c r="C203" s="12"/>
    </row>
    <row r="204" spans="3:3" x14ac:dyDescent="0.35">
      <c r="C204" s="13"/>
    </row>
    <row r="205" spans="3:3" x14ac:dyDescent="0.35">
      <c r="C205" s="12"/>
    </row>
    <row r="206" spans="3:3" x14ac:dyDescent="0.35">
      <c r="C206" s="13"/>
    </row>
    <row r="207" spans="3:3" x14ac:dyDescent="0.35">
      <c r="C207" s="12"/>
    </row>
    <row r="208" spans="3:3" x14ac:dyDescent="0.35">
      <c r="C208" s="13"/>
    </row>
    <row r="209" spans="3:3" x14ac:dyDescent="0.35">
      <c r="C209" s="12"/>
    </row>
    <row r="210" spans="3:3" x14ac:dyDescent="0.35">
      <c r="C210" s="13"/>
    </row>
    <row r="211" spans="3:3" x14ac:dyDescent="0.35">
      <c r="C211" s="18"/>
    </row>
    <row r="212" spans="3:3" x14ac:dyDescent="0.35">
      <c r="C212" s="2"/>
    </row>
    <row r="213" spans="3:3" x14ac:dyDescent="0.35">
      <c r="C213" s="8"/>
    </row>
    <row r="214" spans="3:3" x14ac:dyDescent="0.35">
      <c r="C214" s="2"/>
    </row>
    <row r="215" spans="3:3" x14ac:dyDescent="0.35">
      <c r="C215" s="18"/>
    </row>
    <row r="216" spans="3:3" x14ac:dyDescent="0.35">
      <c r="C216" s="2"/>
    </row>
    <row r="217" spans="3:3" x14ac:dyDescent="0.35">
      <c r="C217" s="10"/>
    </row>
    <row r="218" spans="3:3" x14ac:dyDescent="0.35">
      <c r="C218" s="2"/>
    </row>
    <row r="219" spans="3:3" x14ac:dyDescent="0.35">
      <c r="C219" s="18"/>
    </row>
    <row r="220" spans="3:3" x14ac:dyDescent="0.35">
      <c r="C220" s="2"/>
    </row>
    <row r="221" spans="3:3" x14ac:dyDescent="0.35">
      <c r="C221" s="18"/>
    </row>
    <row r="222" spans="3:3" x14ac:dyDescent="0.35">
      <c r="C222" s="2"/>
    </row>
    <row r="223" spans="3:3" x14ac:dyDescent="0.35">
      <c r="C223" s="18"/>
    </row>
    <row r="224" spans="3:3" x14ac:dyDescent="0.35">
      <c r="C224" s="2"/>
    </row>
    <row r="225" spans="3:3" x14ac:dyDescent="0.35">
      <c r="C225" s="18"/>
    </row>
    <row r="226" spans="3:3" x14ac:dyDescent="0.35">
      <c r="C226" s="31"/>
    </row>
    <row r="227" spans="3:3" x14ac:dyDescent="0.35">
      <c r="C227" s="18"/>
    </row>
    <row r="228" spans="3:3" x14ac:dyDescent="0.35">
      <c r="C228" s="2"/>
    </row>
    <row r="229" spans="3:3" x14ac:dyDescent="0.35">
      <c r="C229" s="18"/>
    </row>
    <row r="230" spans="3:3" x14ac:dyDescent="0.35">
      <c r="C230" s="2"/>
    </row>
    <row r="231" spans="3:3" x14ac:dyDescent="0.35">
      <c r="C231" s="18"/>
    </row>
    <row r="232" spans="3:3" x14ac:dyDescent="0.35">
      <c r="C232" s="2"/>
    </row>
    <row r="233" spans="3:3" x14ac:dyDescent="0.35">
      <c r="C233" s="12"/>
    </row>
    <row r="234" spans="3:3" x14ac:dyDescent="0.35">
      <c r="C234" s="13"/>
    </row>
    <row r="235" spans="3:3" x14ac:dyDescent="0.35">
      <c r="C235" s="12"/>
    </row>
    <row r="236" spans="3:3" x14ac:dyDescent="0.35">
      <c r="C236" s="13"/>
    </row>
    <row r="237" spans="3:3" x14ac:dyDescent="0.35">
      <c r="C237" s="23"/>
    </row>
    <row r="238" spans="3:3" x14ac:dyDescent="0.35">
      <c r="C238" s="13"/>
    </row>
    <row r="239" spans="3:3" x14ac:dyDescent="0.35">
      <c r="C239" s="25"/>
    </row>
    <row r="240" spans="3:3" x14ac:dyDescent="0.35">
      <c r="C240" s="13"/>
    </row>
    <row r="241" spans="3:3" x14ac:dyDescent="0.35">
      <c r="C241" s="12"/>
    </row>
    <row r="242" spans="3:3" x14ac:dyDescent="0.35">
      <c r="C242" s="13"/>
    </row>
    <row r="243" spans="3:3" x14ac:dyDescent="0.35">
      <c r="C243" s="12"/>
    </row>
    <row r="244" spans="3:3" x14ac:dyDescent="0.35">
      <c r="C244" s="13"/>
    </row>
    <row r="245" spans="3:3" x14ac:dyDescent="0.35">
      <c r="C245" s="12"/>
    </row>
    <row r="246" spans="3:3" x14ac:dyDescent="0.35">
      <c r="C246" s="13"/>
    </row>
    <row r="247" spans="3:3" x14ac:dyDescent="0.35">
      <c r="C247" s="12"/>
    </row>
    <row r="248" spans="3:3" x14ac:dyDescent="0.35">
      <c r="C248" s="13"/>
    </row>
    <row r="249" spans="3:3" x14ac:dyDescent="0.35">
      <c r="C249" s="25"/>
    </row>
    <row r="250" spans="3:3" x14ac:dyDescent="0.35">
      <c r="C250" s="13"/>
    </row>
    <row r="251" spans="3:3" x14ac:dyDescent="0.35">
      <c r="C251" s="17"/>
    </row>
    <row r="252" spans="3:3" x14ac:dyDescent="0.35">
      <c r="C252" s="13"/>
    </row>
    <row r="253" spans="3:3" x14ac:dyDescent="0.35">
      <c r="C253" s="12"/>
    </row>
    <row r="254" spans="3:3" x14ac:dyDescent="0.35">
      <c r="C254" s="13"/>
    </row>
    <row r="255" spans="3:3" x14ac:dyDescent="0.35">
      <c r="C255" s="12"/>
    </row>
    <row r="256" spans="3:3" x14ac:dyDescent="0.35">
      <c r="C256" s="13"/>
    </row>
    <row r="257" spans="3:3" x14ac:dyDescent="0.35">
      <c r="C257" s="12"/>
    </row>
    <row r="258" spans="3:3" x14ac:dyDescent="0.35">
      <c r="C258" s="13"/>
    </row>
    <row r="259" spans="3:3" x14ac:dyDescent="0.35">
      <c r="C259" s="12"/>
    </row>
    <row r="260" spans="3:3" x14ac:dyDescent="0.35">
      <c r="C260" s="13"/>
    </row>
    <row r="261" spans="3:3" x14ac:dyDescent="0.35">
      <c r="C261" s="12"/>
    </row>
    <row r="262" spans="3:3" x14ac:dyDescent="0.35">
      <c r="C262" s="13"/>
    </row>
    <row r="263" spans="3:3" x14ac:dyDescent="0.35">
      <c r="C263" s="12"/>
    </row>
    <row r="264" spans="3:3" x14ac:dyDescent="0.35">
      <c r="C264" s="2"/>
    </row>
    <row r="265" spans="3:3" x14ac:dyDescent="0.35">
      <c r="C265" s="18"/>
    </row>
    <row r="266" spans="3:3" x14ac:dyDescent="0.35">
      <c r="C266" s="2"/>
    </row>
    <row r="267" spans="3:3" x14ac:dyDescent="0.35">
      <c r="C267" s="18"/>
    </row>
    <row r="268" spans="3:3" x14ac:dyDescent="0.35">
      <c r="C268" s="2"/>
    </row>
    <row r="269" spans="3:3" x14ac:dyDescent="0.35">
      <c r="C269" s="18"/>
    </row>
    <row r="270" spans="3:3" x14ac:dyDescent="0.35">
      <c r="C270" s="2"/>
    </row>
    <row r="271" spans="3:3" x14ac:dyDescent="0.35">
      <c r="C271" s="18"/>
    </row>
    <row r="272" spans="3:3" x14ac:dyDescent="0.35">
      <c r="C272" s="8"/>
    </row>
    <row r="273" spans="3:3" x14ac:dyDescent="0.35">
      <c r="C273" s="18"/>
    </row>
    <row r="274" spans="3:3" x14ac:dyDescent="0.35">
      <c r="C274" s="2"/>
    </row>
    <row r="275" spans="3:3" x14ac:dyDescent="0.35">
      <c r="C275" s="7"/>
    </row>
    <row r="276" spans="3:3" x14ac:dyDescent="0.35">
      <c r="C276" s="2"/>
    </row>
    <row r="277" spans="3:3" x14ac:dyDescent="0.35">
      <c r="C277" s="18"/>
    </row>
    <row r="278" spans="3:3" x14ac:dyDescent="0.35">
      <c r="C278" s="9"/>
    </row>
    <row r="279" spans="3:3" x14ac:dyDescent="0.35">
      <c r="C279" s="18"/>
    </row>
    <row r="280" spans="3:3" x14ac:dyDescent="0.35">
      <c r="C280" s="5"/>
    </row>
    <row r="281" spans="3:3" x14ac:dyDescent="0.35">
      <c r="C281" s="18"/>
    </row>
    <row r="282" spans="3:3" x14ac:dyDescent="0.35">
      <c r="C282" s="2"/>
    </row>
    <row r="283" spans="3:3" x14ac:dyDescent="0.35">
      <c r="C283" s="32"/>
    </row>
    <row r="284" spans="3:3" x14ac:dyDescent="0.35">
      <c r="C284" s="2"/>
    </row>
    <row r="285" spans="3:3" x14ac:dyDescent="0.35">
      <c r="C285" s="19"/>
    </row>
    <row r="286" spans="3:3" x14ac:dyDescent="0.35">
      <c r="C286" s="2"/>
    </row>
    <row r="287" spans="3:3" x14ac:dyDescent="0.35">
      <c r="C287" s="18"/>
    </row>
    <row r="288" spans="3:3" x14ac:dyDescent="0.35">
      <c r="C288" s="2"/>
    </row>
    <row r="289" spans="3:3" x14ac:dyDescent="0.35">
      <c r="C289" s="18"/>
    </row>
    <row r="290" spans="3:3" x14ac:dyDescent="0.35">
      <c r="C290" s="13"/>
    </row>
    <row r="291" spans="3:3" x14ac:dyDescent="0.35">
      <c r="C291" s="12"/>
    </row>
    <row r="292" spans="3:3" x14ac:dyDescent="0.35">
      <c r="C292" s="13"/>
    </row>
    <row r="293" spans="3:3" x14ac:dyDescent="0.35">
      <c r="C293" s="12"/>
    </row>
    <row r="294" spans="3:3" x14ac:dyDescent="0.35">
      <c r="C294" s="13"/>
    </row>
    <row r="295" spans="3:3" x14ac:dyDescent="0.35">
      <c r="C295" s="12"/>
    </row>
    <row r="296" spans="3:3" x14ac:dyDescent="0.35">
      <c r="C296" s="13"/>
    </row>
    <row r="297" spans="3:3" x14ac:dyDescent="0.35">
      <c r="C297" s="12"/>
    </row>
    <row r="298" spans="3:3" x14ac:dyDescent="0.35">
      <c r="C298" s="13"/>
    </row>
    <row r="299" spans="3:3" x14ac:dyDescent="0.35">
      <c r="C299" s="12"/>
    </row>
    <row r="300" spans="3:3" x14ac:dyDescent="0.35">
      <c r="C300" s="13"/>
    </row>
    <row r="301" spans="3:3" x14ac:dyDescent="0.35">
      <c r="C301" s="12"/>
    </row>
    <row r="302" spans="3:3" x14ac:dyDescent="0.35">
      <c r="C302" s="13"/>
    </row>
    <row r="303" spans="3:3" x14ac:dyDescent="0.35">
      <c r="C303" s="12"/>
    </row>
    <row r="304" spans="3:3" x14ac:dyDescent="0.35">
      <c r="C304" s="13"/>
    </row>
    <row r="305" spans="3:3" x14ac:dyDescent="0.35">
      <c r="C305" s="12"/>
    </row>
    <row r="306" spans="3:3" x14ac:dyDescent="0.35">
      <c r="C306" s="24"/>
    </row>
    <row r="307" spans="3:3" x14ac:dyDescent="0.35">
      <c r="C307" s="12"/>
    </row>
    <row r="308" spans="3:3" x14ac:dyDescent="0.35">
      <c r="C308" s="13"/>
    </row>
    <row r="309" spans="3:3" x14ac:dyDescent="0.35">
      <c r="C309" s="12"/>
    </row>
    <row r="310" spans="3:3" x14ac:dyDescent="0.35">
      <c r="C310" s="13"/>
    </row>
    <row r="311" spans="3:3" x14ac:dyDescent="0.35">
      <c r="C311" s="12"/>
    </row>
    <row r="312" spans="3:3" x14ac:dyDescent="0.35">
      <c r="C312" s="13"/>
    </row>
    <row r="313" spans="3:3" x14ac:dyDescent="0.35">
      <c r="C313" s="12"/>
    </row>
    <row r="314" spans="3:3" x14ac:dyDescent="0.35">
      <c r="C314" s="13"/>
    </row>
    <row r="315" spans="3:3" x14ac:dyDescent="0.35">
      <c r="C315" s="12"/>
    </row>
    <row r="316" spans="3:3" x14ac:dyDescent="0.35">
      <c r="C316" s="13"/>
    </row>
    <row r="317" spans="3:3" x14ac:dyDescent="0.35">
      <c r="C317" s="12"/>
    </row>
    <row r="318" spans="3:3" x14ac:dyDescent="0.35">
      <c r="C318" s="13"/>
    </row>
    <row r="319" spans="3:3" x14ac:dyDescent="0.35">
      <c r="C319" s="12"/>
    </row>
    <row r="320" spans="3:3" x14ac:dyDescent="0.35">
      <c r="C320" s="13"/>
    </row>
    <row r="321" spans="3:3" x14ac:dyDescent="0.35">
      <c r="C321" s="12"/>
    </row>
    <row r="322" spans="3:3" x14ac:dyDescent="0.35">
      <c r="C322" s="13"/>
    </row>
    <row r="323" spans="3:3" x14ac:dyDescent="0.35">
      <c r="C323" s="12"/>
    </row>
    <row r="324" spans="3:3" x14ac:dyDescent="0.35">
      <c r="C324" s="13"/>
    </row>
    <row r="325" spans="3:3" x14ac:dyDescent="0.35">
      <c r="C325" s="12"/>
    </row>
    <row r="326" spans="3:3" x14ac:dyDescent="0.35">
      <c r="C326" s="13"/>
    </row>
    <row r="327" spans="3:3" x14ac:dyDescent="0.35">
      <c r="C327" s="12"/>
    </row>
    <row r="328" spans="3:3" x14ac:dyDescent="0.35">
      <c r="C328" s="13"/>
    </row>
    <row r="329" spans="3:3" x14ac:dyDescent="0.35">
      <c r="C329" s="12"/>
    </row>
    <row r="330" spans="3:3" x14ac:dyDescent="0.35">
      <c r="C330" s="13"/>
    </row>
    <row r="331" spans="3:3" x14ac:dyDescent="0.35">
      <c r="C331" s="12"/>
    </row>
    <row r="332" spans="3:3" x14ac:dyDescent="0.35">
      <c r="C332" s="13"/>
    </row>
    <row r="333" spans="3:3" x14ac:dyDescent="0.35">
      <c r="C333" s="12"/>
    </row>
    <row r="334" spans="3:3" x14ac:dyDescent="0.35">
      <c r="C334" s="13"/>
    </row>
    <row r="335" spans="3:3" x14ac:dyDescent="0.35">
      <c r="C335" s="12"/>
    </row>
    <row r="336" spans="3:3" x14ac:dyDescent="0.35">
      <c r="C336" s="13"/>
    </row>
    <row r="337" spans="3:3" x14ac:dyDescent="0.35">
      <c r="C337" s="23"/>
    </row>
    <row r="338" spans="3:3" x14ac:dyDescent="0.35">
      <c r="C338" s="2"/>
    </row>
    <row r="339" spans="3:3" x14ac:dyDescent="0.35">
      <c r="C339" s="11"/>
    </row>
    <row r="340" spans="3:3" x14ac:dyDescent="0.35">
      <c r="C340" s="11"/>
    </row>
    <row r="341" spans="3:3" x14ac:dyDescent="0.35">
      <c r="C341" s="28"/>
    </row>
    <row r="342" spans="3:3" x14ac:dyDescent="0.35">
      <c r="C342" s="13"/>
    </row>
    <row r="343" spans="3:3" x14ac:dyDescent="0.35">
      <c r="C343" s="12"/>
    </row>
    <row r="344" spans="3:3" x14ac:dyDescent="0.35">
      <c r="C344" s="13"/>
    </row>
    <row r="345" spans="3:3" x14ac:dyDescent="0.35">
      <c r="C345" s="12"/>
    </row>
    <row r="346" spans="3:3" x14ac:dyDescent="0.35">
      <c r="C346" s="28"/>
    </row>
    <row r="347" spans="3:3" x14ac:dyDescent="0.35">
      <c r="C347" s="28"/>
    </row>
    <row r="348" spans="3:3" x14ac:dyDescent="0.35">
      <c r="C348" s="13"/>
    </row>
    <row r="349" spans="3:3" x14ac:dyDescent="0.35">
      <c r="C349" s="12"/>
    </row>
    <row r="350" spans="3:3" x14ac:dyDescent="0.35">
      <c r="C350" s="13"/>
    </row>
    <row r="351" spans="3:3" x14ac:dyDescent="0.35">
      <c r="C351" s="12"/>
    </row>
    <row r="352" spans="3:3" x14ac:dyDescent="0.35">
      <c r="C352" s="13"/>
    </row>
    <row r="353" spans="3:3" x14ac:dyDescent="0.35">
      <c r="C353" s="12"/>
    </row>
    <row r="354" spans="3:3" x14ac:dyDescent="0.35">
      <c r="C354" s="13"/>
    </row>
    <row r="355" spans="3:3" x14ac:dyDescent="0.35">
      <c r="C355" s="12"/>
    </row>
    <row r="356" spans="3:3" x14ac:dyDescent="0.35">
      <c r="C356" s="13"/>
    </row>
    <row r="357" spans="3:3" x14ac:dyDescent="0.35">
      <c r="C357" s="12"/>
    </row>
    <row r="358" spans="3:3" x14ac:dyDescent="0.35">
      <c r="C358" s="13"/>
    </row>
    <row r="359" spans="3:3" x14ac:dyDescent="0.35">
      <c r="C359" s="12"/>
    </row>
    <row r="360" spans="3:3" x14ac:dyDescent="0.35">
      <c r="C360" s="13"/>
    </row>
    <row r="361" spans="3:3" x14ac:dyDescent="0.35">
      <c r="C361" s="12"/>
    </row>
    <row r="362" spans="3:3" x14ac:dyDescent="0.35">
      <c r="C362" s="13"/>
    </row>
    <row r="363" spans="3:3" x14ac:dyDescent="0.35">
      <c r="C363" s="12"/>
    </row>
    <row r="364" spans="3:3" x14ac:dyDescent="0.35">
      <c r="C364" s="17"/>
    </row>
    <row r="365" spans="3:3" x14ac:dyDescent="0.35">
      <c r="C365" s="17"/>
    </row>
    <row r="366" spans="3:3" x14ac:dyDescent="0.35">
      <c r="C366" s="17"/>
    </row>
    <row r="367" spans="3:3" x14ac:dyDescent="0.35">
      <c r="C367" s="24"/>
    </row>
    <row r="368" spans="3:3" x14ac:dyDescent="0.35">
      <c r="C368" s="24"/>
    </row>
    <row r="369" spans="3:3" x14ac:dyDescent="0.35">
      <c r="C369" s="17"/>
    </row>
    <row r="370" spans="3:3" x14ac:dyDescent="0.35">
      <c r="C370" s="24"/>
    </row>
    <row r="371" spans="3:3" x14ac:dyDescent="0.35">
      <c r="C371" s="17"/>
    </row>
    <row r="372" spans="3:3" x14ac:dyDescent="0.35">
      <c r="C372" s="17"/>
    </row>
    <row r="373" spans="3:3" x14ac:dyDescent="0.35">
      <c r="C373" s="17"/>
    </row>
    <row r="374" spans="3:3" x14ac:dyDescent="0.35">
      <c r="C374" s="13"/>
    </row>
    <row r="375" spans="3:3" x14ac:dyDescent="0.35">
      <c r="C375" s="12"/>
    </row>
    <row r="376" spans="3:3" x14ac:dyDescent="0.35">
      <c r="C376" s="13"/>
    </row>
    <row r="377" spans="3:3" x14ac:dyDescent="0.35">
      <c r="C377" s="12"/>
    </row>
    <row r="378" spans="3:3" x14ac:dyDescent="0.35">
      <c r="C378" s="13"/>
    </row>
    <row r="379" spans="3:3" x14ac:dyDescent="0.35">
      <c r="C379" s="12"/>
    </row>
    <row r="380" spans="3:3" x14ac:dyDescent="0.35">
      <c r="C380" s="24"/>
    </row>
    <row r="381" spans="3:3" x14ac:dyDescent="0.35">
      <c r="C381" s="12"/>
    </row>
    <row r="382" spans="3:3" x14ac:dyDescent="0.35">
      <c r="C382" s="13"/>
    </row>
    <row r="383" spans="3:3" x14ac:dyDescent="0.35">
      <c r="C383" s="12"/>
    </row>
    <row r="384" spans="3:3" x14ac:dyDescent="0.35">
      <c r="C384" s="13"/>
    </row>
    <row r="385" spans="3:3" x14ac:dyDescent="0.35">
      <c r="C385" s="12"/>
    </row>
    <row r="386" spans="3:3" x14ac:dyDescent="0.35">
      <c r="C386" s="13"/>
    </row>
    <row r="387" spans="3:3" x14ac:dyDescent="0.35">
      <c r="C387" s="12"/>
    </row>
    <row r="388" spans="3:3" x14ac:dyDescent="0.35">
      <c r="C388" s="13"/>
    </row>
    <row r="389" spans="3:3" x14ac:dyDescent="0.35">
      <c r="C389" s="12"/>
    </row>
    <row r="390" spans="3:3" x14ac:dyDescent="0.35">
      <c r="C390" s="13"/>
    </row>
    <row r="391" spans="3:3" x14ac:dyDescent="0.35">
      <c r="C391" s="12"/>
    </row>
    <row r="392" spans="3:3" x14ac:dyDescent="0.35">
      <c r="C392" s="13"/>
    </row>
    <row r="393" spans="3:3" x14ac:dyDescent="0.35">
      <c r="C393" s="12"/>
    </row>
    <row r="394" spans="3:3" x14ac:dyDescent="0.35">
      <c r="C394" s="24"/>
    </row>
    <row r="395" spans="3:3" x14ac:dyDescent="0.35">
      <c r="C395" s="12"/>
    </row>
    <row r="396" spans="3:3" x14ac:dyDescent="0.35">
      <c r="C396" s="13"/>
    </row>
    <row r="397" spans="3:3" x14ac:dyDescent="0.35">
      <c r="C397" s="12"/>
    </row>
    <row r="398" spans="3:3" x14ac:dyDescent="0.35">
      <c r="C398" s="13"/>
    </row>
    <row r="399" spans="3:3" x14ac:dyDescent="0.35">
      <c r="C399" s="12"/>
    </row>
    <row r="400" spans="3:3" x14ac:dyDescent="0.35">
      <c r="C400" s="13"/>
    </row>
    <row r="401" spans="3:3" x14ac:dyDescent="0.35">
      <c r="C401" s="12"/>
    </row>
    <row r="402" spans="3:3" x14ac:dyDescent="0.35">
      <c r="C402" s="13"/>
    </row>
    <row r="403" spans="3:3" x14ac:dyDescent="0.35">
      <c r="C403" s="12"/>
    </row>
    <row r="404" spans="3:3" x14ac:dyDescent="0.35">
      <c r="C404" s="13"/>
    </row>
    <row r="405" spans="3:3" x14ac:dyDescent="0.35">
      <c r="C405" s="12"/>
    </row>
    <row r="406" spans="3:3" x14ac:dyDescent="0.35">
      <c r="C406" s="13"/>
    </row>
    <row r="407" spans="3:3" x14ac:dyDescent="0.35">
      <c r="C407" s="12"/>
    </row>
    <row r="408" spans="3:3" x14ac:dyDescent="0.35">
      <c r="C408" s="13"/>
    </row>
    <row r="409" spans="3:3" x14ac:dyDescent="0.35">
      <c r="C409" s="12"/>
    </row>
    <row r="410" spans="3:3" x14ac:dyDescent="0.35">
      <c r="C410" s="13"/>
    </row>
    <row r="411" spans="3:3" x14ac:dyDescent="0.35">
      <c r="C411" s="12"/>
    </row>
    <row r="412" spans="3:3" x14ac:dyDescent="0.35">
      <c r="C412" s="13"/>
    </row>
    <row r="413" spans="3:3" x14ac:dyDescent="0.35">
      <c r="C413" s="12"/>
    </row>
    <row r="414" spans="3:3" x14ac:dyDescent="0.35">
      <c r="C414" s="13"/>
    </row>
    <row r="415" spans="3:3" x14ac:dyDescent="0.35">
      <c r="C415" s="12"/>
    </row>
    <row r="416" spans="3:3" x14ac:dyDescent="0.35">
      <c r="C416" s="13"/>
    </row>
    <row r="417" spans="3:3" x14ac:dyDescent="0.35">
      <c r="C417" s="12"/>
    </row>
    <row r="418" spans="3:3" x14ac:dyDescent="0.35">
      <c r="C418" s="13"/>
    </row>
    <row r="419" spans="3:3" x14ac:dyDescent="0.35">
      <c r="C419" s="12"/>
    </row>
    <row r="420" spans="3:3" x14ac:dyDescent="0.35">
      <c r="C420" s="13"/>
    </row>
    <row r="421" spans="3:3" x14ac:dyDescent="0.35">
      <c r="C421" s="12"/>
    </row>
    <row r="422" spans="3:3" x14ac:dyDescent="0.35">
      <c r="C422" s="13"/>
    </row>
    <row r="423" spans="3:3" x14ac:dyDescent="0.35">
      <c r="C423" s="25"/>
    </row>
    <row r="424" spans="3:3" x14ac:dyDescent="0.35">
      <c r="C424" s="13"/>
    </row>
    <row r="425" spans="3:3" x14ac:dyDescent="0.35">
      <c r="C425" s="12"/>
    </row>
    <row r="426" spans="3:3" x14ac:dyDescent="0.35">
      <c r="C426" s="13"/>
    </row>
    <row r="427" spans="3:3" x14ac:dyDescent="0.35">
      <c r="C427" s="12"/>
    </row>
    <row r="428" spans="3:3" x14ac:dyDescent="0.35">
      <c r="C428" s="13"/>
    </row>
    <row r="429" spans="3:3" x14ac:dyDescent="0.35">
      <c r="C429" s="12"/>
    </row>
    <row r="430" spans="3:3" x14ac:dyDescent="0.35">
      <c r="C430" s="13"/>
    </row>
    <row r="431" spans="3:3" x14ac:dyDescent="0.35">
      <c r="C431" s="12"/>
    </row>
    <row r="432" spans="3:3" x14ac:dyDescent="0.35">
      <c r="C432" s="13"/>
    </row>
    <row r="433" spans="3:3" x14ac:dyDescent="0.35">
      <c r="C433" s="12"/>
    </row>
    <row r="434" spans="3:3" x14ac:dyDescent="0.35">
      <c r="C434" s="13"/>
    </row>
    <row r="435" spans="3:3" x14ac:dyDescent="0.35">
      <c r="C435" s="12"/>
    </row>
    <row r="436" spans="3:3" x14ac:dyDescent="0.35">
      <c r="C436" s="13"/>
    </row>
    <row r="437" spans="3:3" x14ac:dyDescent="0.35">
      <c r="C437" s="12"/>
    </row>
    <row r="438" spans="3:3" x14ac:dyDescent="0.35">
      <c r="C438" s="13"/>
    </row>
    <row r="439" spans="3:3" x14ac:dyDescent="0.35">
      <c r="C439" s="12"/>
    </row>
    <row r="440" spans="3:3" x14ac:dyDescent="0.35">
      <c r="C440" s="13"/>
    </row>
    <row r="441" spans="3:3" x14ac:dyDescent="0.35">
      <c r="C441" s="12"/>
    </row>
    <row r="442" spans="3:3" x14ac:dyDescent="0.35">
      <c r="C442" s="13"/>
    </row>
    <row r="443" spans="3:3" x14ac:dyDescent="0.35">
      <c r="C443" s="12"/>
    </row>
    <row r="444" spans="3:3" x14ac:dyDescent="0.35">
      <c r="C444" s="13"/>
    </row>
    <row r="445" spans="3:3" x14ac:dyDescent="0.35">
      <c r="C445" s="12"/>
    </row>
    <row r="446" spans="3:3" x14ac:dyDescent="0.35">
      <c r="C446" s="13"/>
    </row>
    <row r="447" spans="3:3" x14ac:dyDescent="0.35">
      <c r="C447" s="12"/>
    </row>
    <row r="448" spans="3:3" x14ac:dyDescent="0.35">
      <c r="C448" s="13"/>
    </row>
    <row r="449" spans="3:3" x14ac:dyDescent="0.35">
      <c r="C449" s="12"/>
    </row>
    <row r="450" spans="3:3" x14ac:dyDescent="0.35">
      <c r="C450" s="13"/>
    </row>
    <row r="451" spans="3:3" x14ac:dyDescent="0.35">
      <c r="C451" s="12"/>
    </row>
    <row r="452" spans="3:3" x14ac:dyDescent="0.35">
      <c r="C452" s="25"/>
    </row>
    <row r="453" spans="3:3" x14ac:dyDescent="0.35">
      <c r="C453" s="25"/>
    </row>
    <row r="454" spans="3:3" x14ac:dyDescent="0.35">
      <c r="C454" s="13"/>
    </row>
    <row r="455" spans="3:3" x14ac:dyDescent="0.35">
      <c r="C455" s="12"/>
    </row>
    <row r="456" spans="3:3" x14ac:dyDescent="0.35">
      <c r="C456" s="13"/>
    </row>
    <row r="457" spans="3:3" x14ac:dyDescent="0.35">
      <c r="C457" s="33"/>
    </row>
    <row r="458" spans="3:3" x14ac:dyDescent="0.35">
      <c r="C458" s="13"/>
    </row>
    <row r="459" spans="3:3" x14ac:dyDescent="0.35">
      <c r="C459" s="12"/>
    </row>
    <row r="460" spans="3:3" x14ac:dyDescent="0.35">
      <c r="C460" s="13"/>
    </row>
    <row r="461" spans="3:3" x14ac:dyDescent="0.35">
      <c r="C461" s="12"/>
    </row>
    <row r="462" spans="3:3" x14ac:dyDescent="0.35">
      <c r="C462" s="13"/>
    </row>
    <row r="463" spans="3:3" x14ac:dyDescent="0.35">
      <c r="C463" s="34"/>
    </row>
    <row r="464" spans="3:3" x14ac:dyDescent="0.35">
      <c r="C464" s="2"/>
    </row>
    <row r="465" spans="3:3" x14ac:dyDescent="0.35">
      <c r="C465" s="18"/>
    </row>
    <row r="466" spans="3:3" x14ac:dyDescent="0.35">
      <c r="C466" s="13"/>
    </row>
    <row r="467" spans="3:3" x14ac:dyDescent="0.35">
      <c r="C467" s="12"/>
    </row>
    <row r="468" spans="3:3" x14ac:dyDescent="0.35">
      <c r="C468" s="13"/>
    </row>
    <row r="469" spans="3:3" x14ac:dyDescent="0.35">
      <c r="C469" s="12"/>
    </row>
    <row r="470" spans="3:3" x14ac:dyDescent="0.35">
      <c r="C470" s="13"/>
    </row>
    <row r="471" spans="3:3" x14ac:dyDescent="0.35">
      <c r="C471" s="12"/>
    </row>
    <row r="472" spans="3:3" x14ac:dyDescent="0.35">
      <c r="C472" s="13"/>
    </row>
    <row r="473" spans="3:3" x14ac:dyDescent="0.35">
      <c r="C473" s="12"/>
    </row>
    <row r="474" spans="3:3" x14ac:dyDescent="0.35">
      <c r="C474" s="13"/>
    </row>
    <row r="475" spans="3:3" x14ac:dyDescent="0.35">
      <c r="C475" s="18"/>
    </row>
    <row r="476" spans="3:3" x14ac:dyDescent="0.35">
      <c r="C476" s="35"/>
    </row>
    <row r="477" spans="3:3" x14ac:dyDescent="0.35">
      <c r="C477" s="36"/>
    </row>
    <row r="478" spans="3:3" x14ac:dyDescent="0.35">
      <c r="C478" s="13"/>
    </row>
    <row r="479" spans="3:3" x14ac:dyDescent="0.35">
      <c r="C479" s="12"/>
    </row>
    <row r="480" spans="3:3" x14ac:dyDescent="0.35">
      <c r="C480" s="13"/>
    </row>
    <row r="481" spans="3:3" x14ac:dyDescent="0.35">
      <c r="C481" s="12"/>
    </row>
    <row r="482" spans="3:3" x14ac:dyDescent="0.35">
      <c r="C482" s="13"/>
    </row>
    <row r="483" spans="3:3" x14ac:dyDescent="0.35">
      <c r="C483" s="12"/>
    </row>
    <row r="484" spans="3:3" x14ac:dyDescent="0.35">
      <c r="C484" s="13"/>
    </row>
    <row r="485" spans="3:3" x14ac:dyDescent="0.35">
      <c r="C485" s="12"/>
    </row>
    <row r="486" spans="3:3" x14ac:dyDescent="0.35">
      <c r="C486" s="13"/>
    </row>
    <row r="487" spans="3:3" x14ac:dyDescent="0.35">
      <c r="C487" s="12"/>
    </row>
    <row r="488" spans="3:3" x14ac:dyDescent="0.35">
      <c r="C488" s="13"/>
    </row>
    <row r="489" spans="3:3" x14ac:dyDescent="0.35">
      <c r="C489" s="12"/>
    </row>
    <row r="490" spans="3:3" x14ac:dyDescent="0.35">
      <c r="C490" s="13"/>
    </row>
    <row r="491" spans="3:3" x14ac:dyDescent="0.35">
      <c r="C491" s="12"/>
    </row>
    <row r="492" spans="3:3" x14ac:dyDescent="0.35">
      <c r="C492" s="13"/>
    </row>
    <row r="493" spans="3:3" x14ac:dyDescent="0.35">
      <c r="C493" s="12"/>
    </row>
    <row r="494" spans="3:3" x14ac:dyDescent="0.35">
      <c r="C494" s="13"/>
    </row>
    <row r="495" spans="3:3" x14ac:dyDescent="0.35">
      <c r="C495" s="12"/>
    </row>
    <row r="496" spans="3:3" x14ac:dyDescent="0.35">
      <c r="C496" s="13"/>
    </row>
    <row r="497" spans="3:3" x14ac:dyDescent="0.35">
      <c r="C497" s="12"/>
    </row>
    <row r="498" spans="3:3" x14ac:dyDescent="0.35">
      <c r="C498" s="13"/>
    </row>
    <row r="499" spans="3:3" x14ac:dyDescent="0.35">
      <c r="C499" s="12"/>
    </row>
    <row r="500" spans="3:3" x14ac:dyDescent="0.35">
      <c r="C500" s="13"/>
    </row>
    <row r="501" spans="3:3" x14ac:dyDescent="0.35">
      <c r="C501" s="12"/>
    </row>
    <row r="502" spans="3:3" x14ac:dyDescent="0.35">
      <c r="C502" s="13"/>
    </row>
    <row r="503" spans="3:3" x14ac:dyDescent="0.35">
      <c r="C503" s="12"/>
    </row>
    <row r="504" spans="3:3" x14ac:dyDescent="0.35">
      <c r="C504" s="13"/>
    </row>
    <row r="505" spans="3:3" x14ac:dyDescent="0.35">
      <c r="C505" s="12"/>
    </row>
    <row r="506" spans="3:3" x14ac:dyDescent="0.35">
      <c r="C506" s="13"/>
    </row>
    <row r="507" spans="3:3" x14ac:dyDescent="0.35">
      <c r="C507" s="12"/>
    </row>
    <row r="508" spans="3:3" x14ac:dyDescent="0.35">
      <c r="C508" s="13"/>
    </row>
    <row r="509" spans="3:3" x14ac:dyDescent="0.35">
      <c r="C509" s="12"/>
    </row>
    <row r="510" spans="3:3" x14ac:dyDescent="0.35">
      <c r="C510" s="13"/>
    </row>
    <row r="511" spans="3:3" x14ac:dyDescent="0.35">
      <c r="C511" s="12"/>
    </row>
    <row r="512" spans="3:3" x14ac:dyDescent="0.35">
      <c r="C512" s="13"/>
    </row>
    <row r="513" spans="3:3" x14ac:dyDescent="0.35">
      <c r="C513" s="12"/>
    </row>
    <row r="514" spans="3:3" x14ac:dyDescent="0.35">
      <c r="C514" s="13"/>
    </row>
    <row r="515" spans="3:3" x14ac:dyDescent="0.35">
      <c r="C515" s="12"/>
    </row>
    <row r="516" spans="3:3" x14ac:dyDescent="0.35">
      <c r="C516" s="13"/>
    </row>
    <row r="517" spans="3:3" x14ac:dyDescent="0.35">
      <c r="C517" s="12"/>
    </row>
    <row r="518" spans="3:3" x14ac:dyDescent="0.35">
      <c r="C518" s="13"/>
    </row>
    <row r="519" spans="3:3" x14ac:dyDescent="0.35">
      <c r="C519" s="12"/>
    </row>
    <row r="520" spans="3:3" x14ac:dyDescent="0.35">
      <c r="C520" s="13"/>
    </row>
    <row r="521" spans="3:3" x14ac:dyDescent="0.35">
      <c r="C521" s="12"/>
    </row>
    <row r="522" spans="3:3" x14ac:dyDescent="0.35">
      <c r="C522" s="13"/>
    </row>
    <row r="523" spans="3:3" x14ac:dyDescent="0.35">
      <c r="C523" s="12"/>
    </row>
    <row r="524" spans="3:3" x14ac:dyDescent="0.35">
      <c r="C524" s="13"/>
    </row>
    <row r="525" spans="3:3" x14ac:dyDescent="0.35">
      <c r="C525" s="12"/>
    </row>
    <row r="526" spans="3:3" x14ac:dyDescent="0.35">
      <c r="C526" s="13"/>
    </row>
    <row r="527" spans="3:3" x14ac:dyDescent="0.35">
      <c r="C527" s="12"/>
    </row>
    <row r="528" spans="3:3" x14ac:dyDescent="0.35">
      <c r="C528" s="13"/>
    </row>
    <row r="529" spans="3:3" x14ac:dyDescent="0.35">
      <c r="C529" s="12"/>
    </row>
    <row r="530" spans="3:3" x14ac:dyDescent="0.35">
      <c r="C530" s="15"/>
    </row>
    <row r="531" spans="3:3" x14ac:dyDescent="0.35">
      <c r="C531" s="16"/>
    </row>
    <row r="532" spans="3:3" x14ac:dyDescent="0.35">
      <c r="C532" s="15"/>
    </row>
    <row r="533" spans="3:3" x14ac:dyDescent="0.35">
      <c r="C533" s="16"/>
    </row>
    <row r="534" spans="3:3" x14ac:dyDescent="0.35">
      <c r="C534" s="15"/>
    </row>
    <row r="535" spans="3:3" x14ac:dyDescent="0.35">
      <c r="C535" s="16"/>
    </row>
    <row r="536" spans="3:3" x14ac:dyDescent="0.35">
      <c r="C536" s="15"/>
    </row>
    <row r="537" spans="3:3" x14ac:dyDescent="0.35">
      <c r="C537" s="16"/>
    </row>
    <row r="538" spans="3:3" x14ac:dyDescent="0.35">
      <c r="C538" s="37"/>
    </row>
    <row r="539" spans="3:3" x14ac:dyDescent="0.35">
      <c r="C539" s="12"/>
    </row>
    <row r="540" spans="3:3" x14ac:dyDescent="0.35">
      <c r="C540" s="13"/>
    </row>
    <row r="541" spans="3:3" x14ac:dyDescent="0.35">
      <c r="C541" s="12"/>
    </row>
    <row r="542" spans="3:3" x14ac:dyDescent="0.35">
      <c r="C542" s="13"/>
    </row>
    <row r="543" spans="3:3" x14ac:dyDescent="0.35">
      <c r="C543" s="12"/>
    </row>
    <row r="544" spans="3:3" x14ac:dyDescent="0.35">
      <c r="C544" s="13"/>
    </row>
    <row r="545" spans="3:3" x14ac:dyDescent="0.35">
      <c r="C545" s="12"/>
    </row>
    <row r="546" spans="3:3" x14ac:dyDescent="0.35">
      <c r="C546" s="24"/>
    </row>
    <row r="547" spans="3:3" x14ac:dyDescent="0.35">
      <c r="C547" s="17"/>
    </row>
    <row r="548" spans="3:3" x14ac:dyDescent="0.35">
      <c r="C548" s="17"/>
    </row>
    <row r="549" spans="3:3" x14ac:dyDescent="0.35">
      <c r="C549" s="17"/>
    </row>
    <row r="550" spans="3:3" x14ac:dyDescent="0.35">
      <c r="C550" s="17"/>
    </row>
    <row r="551" spans="3:3" x14ac:dyDescent="0.35">
      <c r="C551" s="17"/>
    </row>
    <row r="552" spans="3:3" x14ac:dyDescent="0.35">
      <c r="C552" s="17"/>
    </row>
    <row r="553" spans="3:3" x14ac:dyDescent="0.35">
      <c r="C553" s="17"/>
    </row>
    <row r="554" spans="3:3" x14ac:dyDescent="0.35">
      <c r="C554" s="17"/>
    </row>
    <row r="555" spans="3:3" x14ac:dyDescent="0.35">
      <c r="C555" s="17"/>
    </row>
    <row r="556" spans="3:3" x14ac:dyDescent="0.35">
      <c r="C556" s="17"/>
    </row>
    <row r="557" spans="3:3" x14ac:dyDescent="0.35">
      <c r="C557" s="17"/>
    </row>
    <row r="558" spans="3:3" x14ac:dyDescent="0.35">
      <c r="C558" s="17"/>
    </row>
    <row r="559" spans="3:3" x14ac:dyDescent="0.35">
      <c r="C559" s="17"/>
    </row>
    <row r="560" spans="3:3" x14ac:dyDescent="0.35">
      <c r="C560" s="17"/>
    </row>
    <row r="561" spans="3:6" x14ac:dyDescent="0.35">
      <c r="C561" s="17"/>
    </row>
    <row r="562" spans="3:6" x14ac:dyDescent="0.35">
      <c r="C562" s="17"/>
    </row>
    <row r="563" spans="3:6" x14ac:dyDescent="0.35">
      <c r="C563" s="17"/>
    </row>
    <row r="564" spans="3:6" x14ac:dyDescent="0.35">
      <c r="C564" s="17"/>
    </row>
    <row r="565" spans="3:6" x14ac:dyDescent="0.35">
      <c r="C565" s="17"/>
    </row>
    <row r="566" spans="3:6" x14ac:dyDescent="0.35">
      <c r="C566" s="17"/>
    </row>
    <row r="567" spans="3:6" x14ac:dyDescent="0.35">
      <c r="C567" s="17"/>
    </row>
    <row r="568" spans="3:6" x14ac:dyDescent="0.35">
      <c r="C568" s="17"/>
    </row>
    <row r="569" spans="3:6" x14ac:dyDescent="0.35">
      <c r="C569" s="17"/>
      <c r="F569" s="12"/>
    </row>
    <row r="570" spans="3:6" x14ac:dyDescent="0.35">
      <c r="C570" s="17"/>
      <c r="F570" s="13"/>
    </row>
    <row r="571" spans="3:6" x14ac:dyDescent="0.35">
      <c r="C571" s="17"/>
      <c r="D571" s="17"/>
      <c r="F571" s="12"/>
    </row>
    <row r="572" spans="3:6" x14ac:dyDescent="0.35">
      <c r="C572" s="17"/>
      <c r="D572" s="17"/>
      <c r="F572" s="13"/>
    </row>
    <row r="573" spans="3:6" x14ac:dyDescent="0.35">
      <c r="C573" s="17"/>
      <c r="D573" s="17"/>
      <c r="F573" s="12"/>
    </row>
    <row r="574" spans="3:6" x14ac:dyDescent="0.35">
      <c r="C574" s="17"/>
      <c r="D574" s="17"/>
      <c r="F574" s="13"/>
    </row>
    <row r="575" spans="3:6" x14ac:dyDescent="0.35">
      <c r="C575" s="17"/>
      <c r="D575" s="17"/>
      <c r="F575" s="12"/>
    </row>
    <row r="576" spans="3:6" x14ac:dyDescent="0.35">
      <c r="C576" s="17"/>
      <c r="D576" s="17"/>
      <c r="F576" s="13"/>
    </row>
    <row r="577" spans="3:6" x14ac:dyDescent="0.35">
      <c r="C577" s="17"/>
      <c r="D577" s="17"/>
      <c r="F577" s="12"/>
    </row>
    <row r="578" spans="3:6" x14ac:dyDescent="0.35">
      <c r="C578" s="17"/>
      <c r="D578" s="13"/>
      <c r="F578" s="13"/>
    </row>
    <row r="579" spans="3:6" x14ac:dyDescent="0.35">
      <c r="C579" s="17"/>
      <c r="D579" s="24"/>
      <c r="F579" s="12"/>
    </row>
    <row r="580" spans="3:6" x14ac:dyDescent="0.35">
      <c r="C580" s="17"/>
      <c r="D580" s="13"/>
      <c r="F580" s="13"/>
    </row>
    <row r="581" spans="3:6" x14ac:dyDescent="0.35">
      <c r="C581" s="17"/>
      <c r="D581" s="12"/>
      <c r="F581" s="12"/>
    </row>
    <row r="582" spans="3:6" x14ac:dyDescent="0.35">
      <c r="C582" s="6"/>
      <c r="D582" s="13"/>
      <c r="F582" s="13"/>
    </row>
    <row r="583" spans="3:6" x14ac:dyDescent="0.35">
      <c r="D583" s="6"/>
      <c r="F583" s="12"/>
    </row>
    <row r="584" spans="3:6" x14ac:dyDescent="0.35">
      <c r="F584" s="13"/>
    </row>
    <row r="585" spans="3:6" x14ac:dyDescent="0.35">
      <c r="F585" s="12"/>
    </row>
    <row r="586" spans="3:6" x14ac:dyDescent="0.35">
      <c r="F586" s="13"/>
    </row>
    <row r="587" spans="3:6" x14ac:dyDescent="0.35">
      <c r="F587" s="12"/>
    </row>
    <row r="588" spans="3:6" x14ac:dyDescent="0.35">
      <c r="F588" s="13"/>
    </row>
    <row r="589" spans="3:6" x14ac:dyDescent="0.35">
      <c r="F589" s="12"/>
    </row>
    <row r="590" spans="3:6" x14ac:dyDescent="0.35">
      <c r="F590" s="13"/>
    </row>
    <row r="591" spans="3:6" x14ac:dyDescent="0.35">
      <c r="F591" s="12"/>
    </row>
    <row r="592" spans="3:6" x14ac:dyDescent="0.35">
      <c r="F592" s="13"/>
    </row>
    <row r="593" spans="6:6" x14ac:dyDescent="0.35">
      <c r="F593" s="12"/>
    </row>
    <row r="594" spans="6:6" x14ac:dyDescent="0.35">
      <c r="F594" s="13"/>
    </row>
    <row r="595" spans="6:6" x14ac:dyDescent="0.35">
      <c r="F595" s="12"/>
    </row>
    <row r="596" spans="6:6" x14ac:dyDescent="0.35">
      <c r="F596" s="13"/>
    </row>
    <row r="597" spans="6:6" x14ac:dyDescent="0.35">
      <c r="F597" s="12"/>
    </row>
    <row r="598" spans="6:6" x14ac:dyDescent="0.35">
      <c r="F598" s="2"/>
    </row>
    <row r="599" spans="6:6" x14ac:dyDescent="0.35">
      <c r="F599" s="12"/>
    </row>
    <row r="600" spans="6:6" x14ac:dyDescent="0.35">
      <c r="F600" s="13"/>
    </row>
    <row r="601" spans="6:6" x14ac:dyDescent="0.35">
      <c r="F601" s="12"/>
    </row>
    <row r="602" spans="6:6" x14ac:dyDescent="0.35">
      <c r="F602" s="14"/>
    </row>
    <row r="603" spans="6:6" x14ac:dyDescent="0.35">
      <c r="F603" s="12"/>
    </row>
    <row r="604" spans="6:6" x14ac:dyDescent="0.35">
      <c r="F604" s="13"/>
    </row>
    <row r="605" spans="6:6" x14ac:dyDescent="0.35">
      <c r="F605" s="12"/>
    </row>
    <row r="606" spans="6:6" x14ac:dyDescent="0.35">
      <c r="F606" s="13"/>
    </row>
    <row r="607" spans="6:6" x14ac:dyDescent="0.35">
      <c r="F607" s="12"/>
    </row>
    <row r="608" spans="6:6" x14ac:dyDescent="0.35">
      <c r="F608" s="13"/>
    </row>
    <row r="609" spans="6:6" x14ac:dyDescent="0.35">
      <c r="F609" s="12"/>
    </row>
    <row r="610" spans="6:6" x14ac:dyDescent="0.35">
      <c r="F610" s="13"/>
    </row>
    <row r="611" spans="6:6" x14ac:dyDescent="0.35">
      <c r="F611" s="12"/>
    </row>
    <row r="612" spans="6:6" x14ac:dyDescent="0.35">
      <c r="F612" s="13"/>
    </row>
    <row r="613" spans="6:6" x14ac:dyDescent="0.35">
      <c r="F613" s="12"/>
    </row>
    <row r="614" spans="6:6" x14ac:dyDescent="0.35">
      <c r="F614" s="13"/>
    </row>
    <row r="615" spans="6:6" x14ac:dyDescent="0.35">
      <c r="F615" s="12"/>
    </row>
    <row r="616" spans="6:6" x14ac:dyDescent="0.35">
      <c r="F616" s="13"/>
    </row>
    <row r="617" spans="6:6" x14ac:dyDescent="0.35">
      <c r="F617" s="12"/>
    </row>
    <row r="618" spans="6:6" x14ac:dyDescent="0.35">
      <c r="F618" s="15"/>
    </row>
    <row r="619" spans="6:6" x14ac:dyDescent="0.35">
      <c r="F619" s="16"/>
    </row>
    <row r="620" spans="6:6" x14ac:dyDescent="0.35">
      <c r="F620" s="15"/>
    </row>
    <row r="621" spans="6:6" x14ac:dyDescent="0.35">
      <c r="F621" s="12"/>
    </row>
    <row r="622" spans="6:6" x14ac:dyDescent="0.35">
      <c r="F622" s="17"/>
    </row>
    <row r="623" spans="6:6" x14ac:dyDescent="0.35">
      <c r="F623" s="17"/>
    </row>
    <row r="624" spans="6:6" x14ac:dyDescent="0.35">
      <c r="F624" s="17"/>
    </row>
    <row r="625" spans="6:6" x14ac:dyDescent="0.35">
      <c r="F625" s="17"/>
    </row>
    <row r="626" spans="6:6" x14ac:dyDescent="0.35">
      <c r="F626" s="17"/>
    </row>
    <row r="627" spans="6:6" x14ac:dyDescent="0.35">
      <c r="F627" s="17"/>
    </row>
    <row r="628" spans="6:6" x14ac:dyDescent="0.35">
      <c r="F628" s="17"/>
    </row>
    <row r="629" spans="6:6" x14ac:dyDescent="0.35">
      <c r="F629" s="17"/>
    </row>
    <row r="630" spans="6:6" x14ac:dyDescent="0.35">
      <c r="F630" s="17"/>
    </row>
    <row r="631" spans="6:6" x14ac:dyDescent="0.35">
      <c r="F631" s="17"/>
    </row>
    <row r="632" spans="6:6" x14ac:dyDescent="0.35">
      <c r="F632" s="17"/>
    </row>
    <row r="633" spans="6:6" x14ac:dyDescent="0.35">
      <c r="F633" s="17"/>
    </row>
    <row r="634" spans="6:6" x14ac:dyDescent="0.35">
      <c r="F634" s="17"/>
    </row>
    <row r="635" spans="6:6" x14ac:dyDescent="0.35">
      <c r="F635"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2023-06-13T07:41:23Z</dcterms:created>
  <dcterms:modified xsi:type="dcterms:W3CDTF">2023-06-13T07:41:49Z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2023-06-13T07:41:49Z</vt:lpwstr>
  </property>
  <property fmtid="{D5CDD505-2E9C-101B-9397-08002B2CF9AE}" pid="4" name="MSIP_Label_39d8be9e-c8d9-4b9c-bd40-2c27cc7ea2e6_Method">
    <vt:lpwstr>Privileged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a1b51428-ea11-4b32-8628-ee8968990b0c</vt:lpwstr>
  </property>
  <property fmtid="{D5CDD505-2E9C-101B-9397-08002B2CF9AE}" pid="8" name="MSIP_Label_39d8be9e-c8d9-4b9c-bd40-2c27cc7ea2e6_ContentBits">
    <vt:lpwstr>0</vt:lpwstr>
  </property>
</Properties>
</file>